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4"/>
  <workbookPr/>
  <mc:AlternateContent xmlns:mc="http://schemas.openxmlformats.org/markup-compatibility/2006">
    <mc:Choice Requires="x15">
      <x15ac:absPath xmlns:x15ac="http://schemas.microsoft.com/office/spreadsheetml/2010/11/ac" url="https://cimafoundation.sharepoint.com/sites/PON-GOV-Affiancamento/Documenti condivisi/Affiancamento/Consegna_S8/"/>
    </mc:Choice>
  </mc:AlternateContent>
  <xr:revisionPtr revIDLastSave="3" documentId="13_ncr:1_{3CD2C742-0701-3D42-92D4-1A551E0B31CC}" xr6:coauthVersionLast="46" xr6:coauthVersionMax="46" xr10:uidLastSave="{2AF4B0A4-CE22-BD43-B502-A3E1059C5455}"/>
  <bookViews>
    <workbookView xWindow="-38220" yWindow="-10660" windowWidth="34260" windowHeight="19720" activeTab="1" xr2:uid="{00000000-000D-0000-FFFF-FFFF00000000}"/>
  </bookViews>
  <sheets>
    <sheet name="A51_TI1" sheetId="8" r:id="rId1"/>
    <sheet name="PEV" sheetId="1" r:id="rId2"/>
    <sheet name="C" sheetId="2" r:id="rId3"/>
    <sheet name="MNS" sheetId="3" r:id="rId4"/>
    <sheet name="SINTESI" sheetId="4" r:id="rId5"/>
    <sheet name="C-MNS" sheetId="5" r:id="rId6"/>
    <sheet name="Valut_LivelliPerf" sheetId="6" r:id="rId7"/>
    <sheet name="Perf_potenziale" sheetId="7" r:id="rId8"/>
  </sheets>
  <definedNames>
    <definedName name="Agibilità">#REF!</definedName>
    <definedName name="CARATTERISTICA">#REF!</definedName>
    <definedName name="CATEGORIA_EVENTO">#REF!</definedName>
    <definedName name="CLASSE_DANNO">#REF!</definedName>
    <definedName name="euUoMCode">#REF!</definedName>
    <definedName name="F_DATA_ARGOMENTO">#REF!</definedName>
    <definedName name="FL_DATA_ARGOMENTO">#REF!</definedName>
    <definedName name="ID_esposto">#REF!</definedName>
    <definedName name="ID_FEN_FRANA">#REF!</definedName>
    <definedName name="IDev_alluvione">#REF!</definedName>
    <definedName name="IDev_FRANA">#REF!</definedName>
    <definedName name="IDevento">#REF!</definedName>
    <definedName name="IDevento_Alluvione">#REF!</definedName>
    <definedName name="IDfen_alluvionale">#REF!</definedName>
    <definedName name="MECCANISMO">#REF!</definedName>
    <definedName name="Nome_esposto">#REF!</definedName>
    <definedName name="NOME_EVENTO">#REF!</definedName>
    <definedName name="nome_fen_all">#REF!</definedName>
    <definedName name="NOME_FENOMENO">#REF!</definedName>
    <definedName name="nomo_fen_frana">#REF!</definedName>
    <definedName name="ORIGINE">#REF!</definedName>
    <definedName name="RichiestaContributo">#REF!</definedName>
    <definedName name="SOTTOCATEGORIE_CODE">#REF!</definedName>
    <definedName name="stato_immobile">#REF!</definedName>
    <definedName name="TIPO_LOCALIZZAZIONE">#REF!</definedName>
    <definedName name="Tipologia_costruttiva">#REF!</definedName>
    <definedName name="Tipologia_Immobile">#REF!</definedName>
    <definedName name="TipoMovimento">#REF!</definedName>
    <definedName name="TipoSuolo">#REF!</definedName>
    <definedName name="TRITORNO_RICORRENZA">#REF!</definedName>
    <definedName name="UNITA_MISUR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1" roundtripDataSignature="AMtx7mh0TbSImubNpbE5FBsPRiUr/XNs9Q=="/>
    </ext>
  </extLst>
</workbook>
</file>

<file path=xl/calcChain.xml><?xml version="1.0" encoding="utf-8"?>
<calcChain xmlns="http://schemas.openxmlformats.org/spreadsheetml/2006/main">
  <c r="BD102" i="6" l="1"/>
  <c r="BD103" i="6"/>
  <c r="BD104" i="6"/>
  <c r="BD105" i="6"/>
  <c r="BD106" i="6"/>
  <c r="BD107" i="6"/>
  <c r="BD108" i="6"/>
  <c r="BD109" i="6"/>
  <c r="BD110" i="6"/>
  <c r="BD111" i="6"/>
  <c r="BD112" i="6"/>
  <c r="BD113" i="6"/>
  <c r="BD114" i="6"/>
  <c r="BD115" i="6"/>
  <c r="BD116" i="6"/>
  <c r="BD87" i="6"/>
  <c r="BD88" i="6"/>
  <c r="BD89" i="6"/>
  <c r="BD90" i="6"/>
  <c r="BD91" i="6"/>
  <c r="BD92" i="6"/>
  <c r="BD93" i="6"/>
  <c r="BD94" i="6"/>
  <c r="BD95" i="6"/>
  <c r="BD96" i="6"/>
  <c r="BD97" i="6"/>
  <c r="BD98" i="6"/>
  <c r="BD99" i="6"/>
  <c r="BD100" i="6"/>
  <c r="BD101" i="6"/>
  <c r="BD72" i="6"/>
  <c r="BD73" i="6"/>
  <c r="BD74" i="6"/>
  <c r="BD75" i="6"/>
  <c r="BD76" i="6"/>
  <c r="BD77" i="6"/>
  <c r="BD78" i="6"/>
  <c r="BD79" i="6"/>
  <c r="BD80" i="6"/>
  <c r="BD81" i="6"/>
  <c r="BD82" i="6"/>
  <c r="BD83" i="6"/>
  <c r="BD84" i="6"/>
  <c r="BD85" i="6"/>
  <c r="BD86" i="6"/>
  <c r="BD58" i="6"/>
  <c r="BD59" i="6"/>
  <c r="BD60" i="6"/>
  <c r="BD61" i="6"/>
  <c r="BD62" i="6"/>
  <c r="BD63" i="6"/>
  <c r="BD64" i="6"/>
  <c r="BD65" i="6"/>
  <c r="BD66" i="6"/>
  <c r="BD67" i="6"/>
  <c r="BD68" i="6"/>
  <c r="BD69" i="6"/>
  <c r="BD70" i="6"/>
  <c r="BD71" i="6"/>
  <c r="BD41" i="6"/>
  <c r="BD42" i="6"/>
  <c r="BD43" i="6"/>
  <c r="BD44" i="6"/>
  <c r="BD45" i="6"/>
  <c r="BD46" i="6"/>
  <c r="BD47" i="6"/>
  <c r="BD48" i="6"/>
  <c r="BD49" i="6"/>
  <c r="BD50" i="6"/>
  <c r="BD51" i="6"/>
  <c r="BD52" i="6"/>
  <c r="BD53" i="6"/>
  <c r="BD54" i="6"/>
  <c r="BD55" i="6"/>
  <c r="BD56" i="6"/>
  <c r="BD57" i="6"/>
  <c r="BD24" i="6"/>
  <c r="BD25" i="6"/>
  <c r="BD26" i="6"/>
  <c r="BD27" i="6"/>
  <c r="BD28" i="6"/>
  <c r="BD29" i="6"/>
  <c r="BD30" i="6"/>
  <c r="BD31" i="6"/>
  <c r="BD32" i="6"/>
  <c r="BD33" i="6"/>
  <c r="BD34" i="6"/>
  <c r="BD35" i="6"/>
  <c r="BD36" i="6"/>
  <c r="BD37" i="6"/>
  <c r="BD38" i="6"/>
  <c r="BD39" i="6"/>
  <c r="BD40" i="6"/>
  <c r="BD15" i="6"/>
  <c r="BD16" i="6"/>
  <c r="BD17" i="6"/>
  <c r="BD18" i="6"/>
  <c r="BD19" i="6"/>
  <c r="BD20" i="6"/>
  <c r="BD21" i="6"/>
  <c r="BD22" i="6"/>
  <c r="BD23" i="6"/>
  <c r="BD7" i="6"/>
  <c r="BD8" i="6"/>
  <c r="BD9" i="6"/>
  <c r="BD10" i="6"/>
  <c r="BD11" i="6"/>
  <c r="BD12" i="6"/>
  <c r="BD13" i="6"/>
  <c r="BD14" i="6"/>
  <c r="BD6" i="6"/>
  <c r="H39" i="1" l="1"/>
  <c r="H11" i="1"/>
  <c r="H6" i="1"/>
  <c r="L2" i="1" s="1"/>
  <c r="H28" i="1"/>
  <c r="J27" i="1"/>
  <c r="J32" i="1"/>
  <c r="J21" i="1"/>
  <c r="J31" i="1"/>
  <c r="J30" i="1"/>
  <c r="J46" i="1"/>
  <c r="J45" i="1"/>
  <c r="J44" i="1"/>
  <c r="J42" i="1"/>
  <c r="L42" i="1" s="1"/>
  <c r="J38" i="1"/>
  <c r="L38" i="1" s="1"/>
  <c r="J37" i="1"/>
  <c r="L37" i="1" s="1"/>
  <c r="J36" i="1"/>
  <c r="J35" i="1"/>
  <c r="L35" i="1" s="1"/>
  <c r="J33" i="1"/>
  <c r="J29" i="1"/>
  <c r="J26" i="1"/>
  <c r="L26" i="1" s="1"/>
  <c r="J25" i="1"/>
  <c r="L25" i="1" s="1"/>
  <c r="J24" i="1"/>
  <c r="J23" i="1"/>
  <c r="J22" i="1"/>
  <c r="L22" i="1" s="1"/>
  <c r="J17" i="1"/>
  <c r="J16" i="1"/>
  <c r="J14" i="1"/>
  <c r="J9" i="1"/>
  <c r="L9" i="1" s="1"/>
  <c r="J10" i="1"/>
  <c r="J8" i="1"/>
  <c r="J3" i="1"/>
  <c r="J4" i="1"/>
  <c r="J5" i="1"/>
  <c r="J2" i="1"/>
  <c r="H34" i="1"/>
  <c r="L29" i="1" s="1"/>
  <c r="H47" i="1"/>
  <c r="L46" i="1" s="1"/>
  <c r="L32" i="1" l="1"/>
  <c r="L23" i="1"/>
  <c r="L21" i="1"/>
  <c r="L10" i="1"/>
  <c r="L5" i="1"/>
  <c r="L17" i="1"/>
  <c r="L4" i="1"/>
  <c r="L3" i="1"/>
  <c r="C2" i="4" s="1"/>
  <c r="L8" i="1"/>
  <c r="C3" i="4" s="1"/>
  <c r="L36" i="1"/>
  <c r="L44" i="1"/>
  <c r="L27" i="1"/>
  <c r="L45" i="1"/>
  <c r="L16" i="1"/>
  <c r="L33" i="1"/>
  <c r="L24" i="1"/>
  <c r="L14" i="1"/>
  <c r="C4" i="4" l="1"/>
  <c r="C32" i="4" l="1"/>
  <c r="J39" i="2"/>
  <c r="J36" i="2"/>
  <c r="J34" i="2"/>
  <c r="J29" i="2"/>
  <c r="C25" i="4" s="1"/>
  <c r="J25" i="2"/>
  <c r="C30" i="4"/>
  <c r="C29" i="4"/>
  <c r="C28" i="4"/>
  <c r="C27" i="4"/>
  <c r="C26" i="4"/>
  <c r="C24" i="4"/>
  <c r="J21" i="2"/>
  <c r="C23" i="4" s="1"/>
  <c r="C22" i="4"/>
  <c r="C21" i="4"/>
  <c r="C20" i="4"/>
  <c r="C19" i="4"/>
  <c r="C18" i="4"/>
  <c r="J42" i="2"/>
  <c r="J18" i="2"/>
  <c r="J15" i="2"/>
  <c r="J12" i="2"/>
  <c r="J10" i="2"/>
  <c r="J3" i="2"/>
  <c r="AY116" i="7"/>
  <c r="AX116" i="7"/>
  <c r="AW116" i="7"/>
  <c r="AV116" i="7"/>
  <c r="AU116" i="7"/>
  <c r="AT116" i="7"/>
  <c r="AS116" i="7"/>
  <c r="AR116" i="7"/>
  <c r="AQ116" i="7"/>
  <c r="AP116" i="7"/>
  <c r="AO116" i="7"/>
  <c r="AN116" i="7"/>
  <c r="AM116" i="7"/>
  <c r="AL116" i="7"/>
  <c r="AK116" i="7"/>
  <c r="AJ116" i="7"/>
  <c r="AI116" i="7"/>
  <c r="AH116" i="7"/>
  <c r="AG116" i="7"/>
  <c r="AF116" i="7"/>
  <c r="AE116" i="7"/>
  <c r="AD116" i="7"/>
  <c r="AC116" i="7"/>
  <c r="AB116" i="7"/>
  <c r="AA116" i="7"/>
  <c r="Z116" i="7"/>
  <c r="Y116" i="7"/>
  <c r="X116" i="7"/>
  <c r="W116" i="7"/>
  <c r="V116" i="7"/>
  <c r="U116" i="7"/>
  <c r="T116" i="7"/>
  <c r="S116" i="7"/>
  <c r="R116" i="7"/>
  <c r="Q116" i="7"/>
  <c r="P116" i="7"/>
  <c r="O116" i="7"/>
  <c r="N116" i="7"/>
  <c r="M116" i="7"/>
  <c r="L116" i="7"/>
  <c r="K116" i="7"/>
  <c r="J116" i="7"/>
  <c r="I116" i="7"/>
  <c r="H116" i="7"/>
  <c r="G116" i="7"/>
  <c r="AZ116" i="7" s="1"/>
  <c r="AY115" i="7"/>
  <c r="AX115" i="7"/>
  <c r="AW115" i="7"/>
  <c r="AV115" i="7"/>
  <c r="AU115" i="7"/>
  <c r="AT115" i="7"/>
  <c r="AS115" i="7"/>
  <c r="AR115" i="7"/>
  <c r="AQ115" i="7"/>
  <c r="AP115" i="7"/>
  <c r="AO115" i="7"/>
  <c r="AN115" i="7"/>
  <c r="AM115" i="7"/>
  <c r="AL115" i="7"/>
  <c r="AK115" i="7"/>
  <c r="AJ115" i="7"/>
  <c r="AI115" i="7"/>
  <c r="AH115" i="7"/>
  <c r="AG115" i="7"/>
  <c r="AF115" i="7"/>
  <c r="AE115" i="7"/>
  <c r="AD115" i="7"/>
  <c r="AC115" i="7"/>
  <c r="AB115" i="7"/>
  <c r="AA115" i="7"/>
  <c r="Z115" i="7"/>
  <c r="Y115" i="7"/>
  <c r="X115" i="7"/>
  <c r="W115" i="7"/>
  <c r="V115" i="7"/>
  <c r="U115" i="7"/>
  <c r="T115" i="7"/>
  <c r="S115" i="7"/>
  <c r="R115" i="7"/>
  <c r="Q115" i="7"/>
  <c r="P115" i="7"/>
  <c r="O115" i="7"/>
  <c r="N115" i="7"/>
  <c r="M115" i="7"/>
  <c r="L115" i="7"/>
  <c r="K115" i="7"/>
  <c r="J115" i="7"/>
  <c r="I115" i="7"/>
  <c r="H115" i="7"/>
  <c r="G115" i="7"/>
  <c r="AZ115" i="7" s="1"/>
  <c r="AY114" i="7"/>
  <c r="AX114" i="7"/>
  <c r="AW114" i="7"/>
  <c r="AV114" i="7"/>
  <c r="AU114" i="7"/>
  <c r="AT114" i="7"/>
  <c r="AS114" i="7"/>
  <c r="AR114" i="7"/>
  <c r="AQ114" i="7"/>
  <c r="AP114" i="7"/>
  <c r="AO114" i="7"/>
  <c r="AN114" i="7"/>
  <c r="AM114" i="7"/>
  <c r="AL114" i="7"/>
  <c r="AK114" i="7"/>
  <c r="AJ114" i="7"/>
  <c r="AI114" i="7"/>
  <c r="AH114" i="7"/>
  <c r="AG114" i="7"/>
  <c r="AF114" i="7"/>
  <c r="AE114" i="7"/>
  <c r="AD114" i="7"/>
  <c r="AC114" i="7"/>
  <c r="AB114" i="7"/>
  <c r="AA114" i="7"/>
  <c r="Z114" i="7"/>
  <c r="Y114" i="7"/>
  <c r="X114" i="7"/>
  <c r="W114" i="7"/>
  <c r="V114" i="7"/>
  <c r="U114" i="7"/>
  <c r="T114" i="7"/>
  <c r="S114" i="7"/>
  <c r="R114" i="7"/>
  <c r="Q114" i="7"/>
  <c r="P114" i="7"/>
  <c r="O114" i="7"/>
  <c r="N114" i="7"/>
  <c r="M114" i="7"/>
  <c r="L114" i="7"/>
  <c r="K114" i="7"/>
  <c r="J114" i="7"/>
  <c r="I114" i="7"/>
  <c r="H114" i="7"/>
  <c r="G114" i="7"/>
  <c r="AZ114" i="7" s="1"/>
  <c r="AY113" i="7"/>
  <c r="AX113" i="7"/>
  <c r="AW113" i="7"/>
  <c r="AV113" i="7"/>
  <c r="AU113" i="7"/>
  <c r="AT113" i="7"/>
  <c r="AS113" i="7"/>
  <c r="AR113" i="7"/>
  <c r="AQ113" i="7"/>
  <c r="AP113" i="7"/>
  <c r="AO113" i="7"/>
  <c r="AN113" i="7"/>
  <c r="AM113" i="7"/>
  <c r="AL113" i="7"/>
  <c r="AK113" i="7"/>
  <c r="AJ113" i="7"/>
  <c r="AI113" i="7"/>
  <c r="AH113" i="7"/>
  <c r="AG113" i="7"/>
  <c r="AF113" i="7"/>
  <c r="AE113" i="7"/>
  <c r="AD113" i="7"/>
  <c r="AC113" i="7"/>
  <c r="AB113" i="7"/>
  <c r="AA113" i="7"/>
  <c r="Z113" i="7"/>
  <c r="Y113" i="7"/>
  <c r="X113" i="7"/>
  <c r="W113" i="7"/>
  <c r="V113" i="7"/>
  <c r="U113" i="7"/>
  <c r="T113" i="7"/>
  <c r="S113" i="7"/>
  <c r="R113" i="7"/>
  <c r="Q113" i="7"/>
  <c r="P113" i="7"/>
  <c r="O113" i="7"/>
  <c r="N113" i="7"/>
  <c r="M113" i="7"/>
  <c r="L113" i="7"/>
  <c r="K113" i="7"/>
  <c r="J113" i="7"/>
  <c r="I113" i="7"/>
  <c r="H113" i="7"/>
  <c r="AZ113" i="7" s="1"/>
  <c r="G113" i="7"/>
  <c r="AY112" i="7"/>
  <c r="AX112" i="7"/>
  <c r="AW112" i="7"/>
  <c r="AV112" i="7"/>
  <c r="AU112" i="7"/>
  <c r="AT112" i="7"/>
  <c r="AS112" i="7"/>
  <c r="AR112" i="7"/>
  <c r="AQ112" i="7"/>
  <c r="AP112" i="7"/>
  <c r="AO112" i="7"/>
  <c r="AN112" i="7"/>
  <c r="AM112" i="7"/>
  <c r="AL112" i="7"/>
  <c r="AK112" i="7"/>
  <c r="AJ112" i="7"/>
  <c r="AI112" i="7"/>
  <c r="AH112" i="7"/>
  <c r="AG112" i="7"/>
  <c r="AF112" i="7"/>
  <c r="AE112" i="7"/>
  <c r="AD112" i="7"/>
  <c r="AC112" i="7"/>
  <c r="AB112" i="7"/>
  <c r="AA112" i="7"/>
  <c r="Z112" i="7"/>
  <c r="Y112" i="7"/>
  <c r="X112" i="7"/>
  <c r="W112" i="7"/>
  <c r="V112" i="7"/>
  <c r="U112" i="7"/>
  <c r="T112" i="7"/>
  <c r="S112" i="7"/>
  <c r="R112" i="7"/>
  <c r="Q112" i="7"/>
  <c r="P112" i="7"/>
  <c r="O112" i="7"/>
  <c r="N112" i="7"/>
  <c r="M112" i="7"/>
  <c r="L112" i="7"/>
  <c r="K112" i="7"/>
  <c r="J112" i="7"/>
  <c r="I112" i="7"/>
  <c r="H112" i="7"/>
  <c r="AZ112" i="7" s="1"/>
  <c r="G112" i="7"/>
  <c r="AY111" i="7"/>
  <c r="AX111" i="7"/>
  <c r="AW111" i="7"/>
  <c r="AV111" i="7"/>
  <c r="AU111" i="7"/>
  <c r="AT111" i="7"/>
  <c r="AS111" i="7"/>
  <c r="AR111" i="7"/>
  <c r="AQ111" i="7"/>
  <c r="AP111" i="7"/>
  <c r="AO111" i="7"/>
  <c r="AN111" i="7"/>
  <c r="AM111" i="7"/>
  <c r="AL111" i="7"/>
  <c r="AK111" i="7"/>
  <c r="AJ111" i="7"/>
  <c r="AI111" i="7"/>
  <c r="AH111" i="7"/>
  <c r="AG111" i="7"/>
  <c r="AF111" i="7"/>
  <c r="AE111" i="7"/>
  <c r="AD111" i="7"/>
  <c r="AC111" i="7"/>
  <c r="AB111" i="7"/>
  <c r="AA111" i="7"/>
  <c r="Z111" i="7"/>
  <c r="Y111" i="7"/>
  <c r="X111" i="7"/>
  <c r="W111" i="7"/>
  <c r="V111" i="7"/>
  <c r="U111" i="7"/>
  <c r="T111" i="7"/>
  <c r="S111" i="7"/>
  <c r="R111" i="7"/>
  <c r="Q111" i="7"/>
  <c r="P111" i="7"/>
  <c r="O111" i="7"/>
  <c r="N111" i="7"/>
  <c r="M111" i="7"/>
  <c r="L111" i="7"/>
  <c r="K111" i="7"/>
  <c r="J111" i="7"/>
  <c r="I111" i="7"/>
  <c r="H111" i="7"/>
  <c r="G111" i="7"/>
  <c r="AZ111" i="7" s="1"/>
  <c r="AY110" i="7"/>
  <c r="AX110" i="7"/>
  <c r="AW110" i="7"/>
  <c r="AV110" i="7"/>
  <c r="AU110" i="7"/>
  <c r="AT110" i="7"/>
  <c r="AS110" i="7"/>
  <c r="AR110" i="7"/>
  <c r="AQ110" i="7"/>
  <c r="AP110" i="7"/>
  <c r="AO110" i="7"/>
  <c r="AN110" i="7"/>
  <c r="AM110" i="7"/>
  <c r="AL110" i="7"/>
  <c r="AK110" i="7"/>
  <c r="AJ110" i="7"/>
  <c r="AI110" i="7"/>
  <c r="AH110" i="7"/>
  <c r="AG110" i="7"/>
  <c r="AF110" i="7"/>
  <c r="AE110" i="7"/>
  <c r="AD110" i="7"/>
  <c r="AC110" i="7"/>
  <c r="AB110" i="7"/>
  <c r="AA110" i="7"/>
  <c r="Z110" i="7"/>
  <c r="Y110" i="7"/>
  <c r="X110" i="7"/>
  <c r="W110" i="7"/>
  <c r="V110" i="7"/>
  <c r="U110" i="7"/>
  <c r="T110" i="7"/>
  <c r="S110" i="7"/>
  <c r="R110" i="7"/>
  <c r="Q110" i="7"/>
  <c r="P110" i="7"/>
  <c r="O110" i="7"/>
  <c r="N110" i="7"/>
  <c r="M110" i="7"/>
  <c r="L110" i="7"/>
  <c r="K110" i="7"/>
  <c r="J110" i="7"/>
  <c r="I110" i="7"/>
  <c r="H110" i="7"/>
  <c r="G110" i="7"/>
  <c r="AZ110" i="7" s="1"/>
  <c r="AY109" i="7"/>
  <c r="AX109" i="7"/>
  <c r="AW109" i="7"/>
  <c r="AV109" i="7"/>
  <c r="AU109" i="7"/>
  <c r="AT109" i="7"/>
  <c r="AS109" i="7"/>
  <c r="AR109" i="7"/>
  <c r="AQ109" i="7"/>
  <c r="AP109" i="7"/>
  <c r="AO109" i="7"/>
  <c r="AN109" i="7"/>
  <c r="AM109" i="7"/>
  <c r="AL109" i="7"/>
  <c r="AK109" i="7"/>
  <c r="AJ109" i="7"/>
  <c r="AI109" i="7"/>
  <c r="AH109" i="7"/>
  <c r="AG109" i="7"/>
  <c r="AF109" i="7"/>
  <c r="AE109" i="7"/>
  <c r="AD109" i="7"/>
  <c r="AC109" i="7"/>
  <c r="AB109" i="7"/>
  <c r="AA109" i="7"/>
  <c r="Z109" i="7"/>
  <c r="Y109" i="7"/>
  <c r="X109" i="7"/>
  <c r="W109" i="7"/>
  <c r="V109" i="7"/>
  <c r="U109" i="7"/>
  <c r="T109" i="7"/>
  <c r="S109" i="7"/>
  <c r="R109" i="7"/>
  <c r="Q109" i="7"/>
  <c r="P109" i="7"/>
  <c r="O109" i="7"/>
  <c r="N109" i="7"/>
  <c r="M109" i="7"/>
  <c r="L109" i="7"/>
  <c r="K109" i="7"/>
  <c r="J109" i="7"/>
  <c r="I109" i="7"/>
  <c r="H109" i="7"/>
  <c r="AZ109" i="7" s="1"/>
  <c r="G109" i="7"/>
  <c r="AY108" i="7"/>
  <c r="AX108" i="7"/>
  <c r="AW108" i="7"/>
  <c r="AV108" i="7"/>
  <c r="AU108" i="7"/>
  <c r="AT108" i="7"/>
  <c r="AS108" i="7"/>
  <c r="AR108" i="7"/>
  <c r="AQ108" i="7"/>
  <c r="AP108" i="7"/>
  <c r="AO108" i="7"/>
  <c r="AN108" i="7"/>
  <c r="AM108" i="7"/>
  <c r="AL108" i="7"/>
  <c r="AK108" i="7"/>
  <c r="AJ108"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AZ108" i="7" s="1"/>
  <c r="G108" i="7"/>
  <c r="AY107" i="7"/>
  <c r="AX107" i="7"/>
  <c r="AW107" i="7"/>
  <c r="AV107" i="7"/>
  <c r="AU107" i="7"/>
  <c r="AT107" i="7"/>
  <c r="AS107" i="7"/>
  <c r="AR107" i="7"/>
  <c r="AQ107" i="7"/>
  <c r="AP107" i="7"/>
  <c r="AO107" i="7"/>
  <c r="AN107" i="7"/>
  <c r="AM107" i="7"/>
  <c r="AL107" i="7"/>
  <c r="AK107" i="7"/>
  <c r="AJ107" i="7"/>
  <c r="AI107" i="7"/>
  <c r="AH107" i="7"/>
  <c r="AG107" i="7"/>
  <c r="AF107" i="7"/>
  <c r="AE107" i="7"/>
  <c r="AD107" i="7"/>
  <c r="AC107" i="7"/>
  <c r="AB107" i="7"/>
  <c r="AA107" i="7"/>
  <c r="Z107" i="7"/>
  <c r="Y107" i="7"/>
  <c r="X107" i="7"/>
  <c r="W107" i="7"/>
  <c r="V107" i="7"/>
  <c r="U107" i="7"/>
  <c r="T107" i="7"/>
  <c r="S107" i="7"/>
  <c r="R107" i="7"/>
  <c r="Q107" i="7"/>
  <c r="P107" i="7"/>
  <c r="O107" i="7"/>
  <c r="N107" i="7"/>
  <c r="M107" i="7"/>
  <c r="L107" i="7"/>
  <c r="K107" i="7"/>
  <c r="J107" i="7"/>
  <c r="I107" i="7"/>
  <c r="H107" i="7"/>
  <c r="G107" i="7"/>
  <c r="AZ107" i="7" s="1"/>
  <c r="AY106" i="7"/>
  <c r="AX106" i="7"/>
  <c r="AW106" i="7"/>
  <c r="AV106" i="7"/>
  <c r="AU106" i="7"/>
  <c r="AT106" i="7"/>
  <c r="AS106" i="7"/>
  <c r="AR106" i="7"/>
  <c r="AQ106" i="7"/>
  <c r="AP106" i="7"/>
  <c r="AO106" i="7"/>
  <c r="AN106" i="7"/>
  <c r="AM106" i="7"/>
  <c r="AL106" i="7"/>
  <c r="AK106" i="7"/>
  <c r="AJ106" i="7"/>
  <c r="AI106" i="7"/>
  <c r="AH106" i="7"/>
  <c r="AG106" i="7"/>
  <c r="AF106" i="7"/>
  <c r="AE106" i="7"/>
  <c r="AD106" i="7"/>
  <c r="AC106" i="7"/>
  <c r="AB106" i="7"/>
  <c r="AA106" i="7"/>
  <c r="Z106" i="7"/>
  <c r="Y106" i="7"/>
  <c r="X106" i="7"/>
  <c r="W106" i="7"/>
  <c r="V106" i="7"/>
  <c r="U106" i="7"/>
  <c r="T106" i="7"/>
  <c r="S106" i="7"/>
  <c r="R106" i="7"/>
  <c r="Q106" i="7"/>
  <c r="P106" i="7"/>
  <c r="O106" i="7"/>
  <c r="N106" i="7"/>
  <c r="M106" i="7"/>
  <c r="L106" i="7"/>
  <c r="K106" i="7"/>
  <c r="J106" i="7"/>
  <c r="I106" i="7"/>
  <c r="H106" i="7"/>
  <c r="G106" i="7"/>
  <c r="AZ106" i="7" s="1"/>
  <c r="AY105" i="7"/>
  <c r="AX105" i="7"/>
  <c r="AW105" i="7"/>
  <c r="AV105" i="7"/>
  <c r="AU105" i="7"/>
  <c r="AT105" i="7"/>
  <c r="AS105" i="7"/>
  <c r="AR105" i="7"/>
  <c r="AQ105" i="7"/>
  <c r="AP105" i="7"/>
  <c r="AO105" i="7"/>
  <c r="AN105" i="7"/>
  <c r="AM105" i="7"/>
  <c r="AL105" i="7"/>
  <c r="AK105" i="7"/>
  <c r="AJ105" i="7"/>
  <c r="AI105" i="7"/>
  <c r="AH105" i="7"/>
  <c r="AG105" i="7"/>
  <c r="AF105" i="7"/>
  <c r="AE105" i="7"/>
  <c r="AD105" i="7"/>
  <c r="AC105" i="7"/>
  <c r="AB105" i="7"/>
  <c r="AA105" i="7"/>
  <c r="Z105" i="7"/>
  <c r="Y105" i="7"/>
  <c r="X105" i="7"/>
  <c r="W105" i="7"/>
  <c r="V105" i="7"/>
  <c r="U105" i="7"/>
  <c r="T105" i="7"/>
  <c r="S105" i="7"/>
  <c r="R105" i="7"/>
  <c r="Q105" i="7"/>
  <c r="P105" i="7"/>
  <c r="O105" i="7"/>
  <c r="N105" i="7"/>
  <c r="M105" i="7"/>
  <c r="L105" i="7"/>
  <c r="K105" i="7"/>
  <c r="J105" i="7"/>
  <c r="I105" i="7"/>
  <c r="H105" i="7"/>
  <c r="AZ105" i="7" s="1"/>
  <c r="G105" i="7"/>
  <c r="AY104" i="7"/>
  <c r="AX104" i="7"/>
  <c r="AW104" i="7"/>
  <c r="AV104" i="7"/>
  <c r="AU104" i="7"/>
  <c r="AT104" i="7"/>
  <c r="AS104" i="7"/>
  <c r="AR104" i="7"/>
  <c r="AQ104" i="7"/>
  <c r="AP104" i="7"/>
  <c r="AO104" i="7"/>
  <c r="AN104" i="7"/>
  <c r="AM104" i="7"/>
  <c r="AL104" i="7"/>
  <c r="AK104" i="7"/>
  <c r="AJ104" i="7"/>
  <c r="AI104" i="7"/>
  <c r="AH104" i="7"/>
  <c r="AG104" i="7"/>
  <c r="AF104" i="7"/>
  <c r="AE104" i="7"/>
  <c r="AD104" i="7"/>
  <c r="AC104" i="7"/>
  <c r="AB104" i="7"/>
  <c r="AA104" i="7"/>
  <c r="Z104" i="7"/>
  <c r="Y104" i="7"/>
  <c r="X104" i="7"/>
  <c r="W104" i="7"/>
  <c r="V104" i="7"/>
  <c r="U104" i="7"/>
  <c r="T104" i="7"/>
  <c r="S104" i="7"/>
  <c r="R104" i="7"/>
  <c r="Q104" i="7"/>
  <c r="P104" i="7"/>
  <c r="O104" i="7"/>
  <c r="N104" i="7"/>
  <c r="M104" i="7"/>
  <c r="L104" i="7"/>
  <c r="K104" i="7"/>
  <c r="J104" i="7"/>
  <c r="I104" i="7"/>
  <c r="H104" i="7"/>
  <c r="AZ104" i="7" s="1"/>
  <c r="G104" i="7"/>
  <c r="AY103" i="7"/>
  <c r="AX103" i="7"/>
  <c r="AW103" i="7"/>
  <c r="AV103" i="7"/>
  <c r="AU103" i="7"/>
  <c r="AT103" i="7"/>
  <c r="AS103" i="7"/>
  <c r="AR103" i="7"/>
  <c r="AQ103" i="7"/>
  <c r="AP103" i="7"/>
  <c r="AO103" i="7"/>
  <c r="AN103" i="7"/>
  <c r="AM103" i="7"/>
  <c r="AL103" i="7"/>
  <c r="AK103" i="7"/>
  <c r="AJ103" i="7"/>
  <c r="AI103" i="7"/>
  <c r="AH103" i="7"/>
  <c r="AG103" i="7"/>
  <c r="AF103" i="7"/>
  <c r="AE103" i="7"/>
  <c r="AD103" i="7"/>
  <c r="AC103" i="7"/>
  <c r="AB103" i="7"/>
  <c r="AA103" i="7"/>
  <c r="Z103" i="7"/>
  <c r="Y103" i="7"/>
  <c r="X103" i="7"/>
  <c r="W103" i="7"/>
  <c r="V103" i="7"/>
  <c r="U103" i="7"/>
  <c r="T103" i="7"/>
  <c r="S103" i="7"/>
  <c r="R103" i="7"/>
  <c r="Q103" i="7"/>
  <c r="P103" i="7"/>
  <c r="O103" i="7"/>
  <c r="N103" i="7"/>
  <c r="M103" i="7"/>
  <c r="L103" i="7"/>
  <c r="K103" i="7"/>
  <c r="J103" i="7"/>
  <c r="I103" i="7"/>
  <c r="H103" i="7"/>
  <c r="G103" i="7"/>
  <c r="AZ103" i="7" s="1"/>
  <c r="AY102" i="7"/>
  <c r="AX102" i="7"/>
  <c r="AW102" i="7"/>
  <c r="AV102" i="7"/>
  <c r="AU102" i="7"/>
  <c r="AT102" i="7"/>
  <c r="AS102" i="7"/>
  <c r="AR102" i="7"/>
  <c r="AQ102" i="7"/>
  <c r="AP102" i="7"/>
  <c r="AO102" i="7"/>
  <c r="AN102" i="7"/>
  <c r="AM102" i="7"/>
  <c r="AL102" i="7"/>
  <c r="AK102" i="7"/>
  <c r="AJ102" i="7"/>
  <c r="AI102" i="7"/>
  <c r="AH102" i="7"/>
  <c r="AG102" i="7"/>
  <c r="AF102" i="7"/>
  <c r="AE102" i="7"/>
  <c r="AD102" i="7"/>
  <c r="AC102" i="7"/>
  <c r="AB102" i="7"/>
  <c r="AA102" i="7"/>
  <c r="Z102" i="7"/>
  <c r="Y102" i="7"/>
  <c r="X102" i="7"/>
  <c r="W102" i="7"/>
  <c r="V102" i="7"/>
  <c r="U102" i="7"/>
  <c r="T102" i="7"/>
  <c r="S102" i="7"/>
  <c r="R102" i="7"/>
  <c r="Q102" i="7"/>
  <c r="P102" i="7"/>
  <c r="O102" i="7"/>
  <c r="N102" i="7"/>
  <c r="M102" i="7"/>
  <c r="L102" i="7"/>
  <c r="K102" i="7"/>
  <c r="J102" i="7"/>
  <c r="I102" i="7"/>
  <c r="H102" i="7"/>
  <c r="G102" i="7"/>
  <c r="AZ102" i="7" s="1"/>
  <c r="AY101" i="7"/>
  <c r="AX101" i="7"/>
  <c r="AW101" i="7"/>
  <c r="AV101" i="7"/>
  <c r="AU101" i="7"/>
  <c r="AT101" i="7"/>
  <c r="AS101" i="7"/>
  <c r="AR101" i="7"/>
  <c r="AQ101" i="7"/>
  <c r="AP101" i="7"/>
  <c r="AO101" i="7"/>
  <c r="AN101" i="7"/>
  <c r="AM101" i="7"/>
  <c r="AL101" i="7"/>
  <c r="AK101" i="7"/>
  <c r="AJ101" i="7"/>
  <c r="AI101" i="7"/>
  <c r="AH101" i="7"/>
  <c r="AG101" i="7"/>
  <c r="AF101" i="7"/>
  <c r="AE101" i="7"/>
  <c r="AD101" i="7"/>
  <c r="AC101" i="7"/>
  <c r="AB101" i="7"/>
  <c r="AA101" i="7"/>
  <c r="Z101" i="7"/>
  <c r="Y101" i="7"/>
  <c r="X101" i="7"/>
  <c r="W101" i="7"/>
  <c r="V101" i="7"/>
  <c r="U101" i="7"/>
  <c r="T101" i="7"/>
  <c r="S101" i="7"/>
  <c r="R101" i="7"/>
  <c r="Q101" i="7"/>
  <c r="P101" i="7"/>
  <c r="O101" i="7"/>
  <c r="N101" i="7"/>
  <c r="M101" i="7"/>
  <c r="L101" i="7"/>
  <c r="K101" i="7"/>
  <c r="J101" i="7"/>
  <c r="I101" i="7"/>
  <c r="H101" i="7"/>
  <c r="AZ101" i="7" s="1"/>
  <c r="G101" i="7"/>
  <c r="AY100" i="7"/>
  <c r="AX100" i="7"/>
  <c r="AW100" i="7"/>
  <c r="AV100" i="7"/>
  <c r="AU100" i="7"/>
  <c r="AT100" i="7"/>
  <c r="AS100" i="7"/>
  <c r="AR100" i="7"/>
  <c r="AQ100" i="7"/>
  <c r="AP100" i="7"/>
  <c r="AO100" i="7"/>
  <c r="AN100" i="7"/>
  <c r="AM100" i="7"/>
  <c r="AL100" i="7"/>
  <c r="AK100" i="7"/>
  <c r="AJ100" i="7"/>
  <c r="AI100" i="7"/>
  <c r="AH100" i="7"/>
  <c r="AG100" i="7"/>
  <c r="AF100" i="7"/>
  <c r="AE100" i="7"/>
  <c r="AD100" i="7"/>
  <c r="AC100" i="7"/>
  <c r="AB100" i="7"/>
  <c r="AA100" i="7"/>
  <c r="Z100" i="7"/>
  <c r="Y100" i="7"/>
  <c r="X100" i="7"/>
  <c r="W100" i="7"/>
  <c r="V100" i="7"/>
  <c r="U100" i="7"/>
  <c r="T100" i="7"/>
  <c r="S100" i="7"/>
  <c r="R100" i="7"/>
  <c r="Q100" i="7"/>
  <c r="P100" i="7"/>
  <c r="O100" i="7"/>
  <c r="N100" i="7"/>
  <c r="M100" i="7"/>
  <c r="L100" i="7"/>
  <c r="K100" i="7"/>
  <c r="J100" i="7"/>
  <c r="I100" i="7"/>
  <c r="H100" i="7"/>
  <c r="AZ100" i="7" s="1"/>
  <c r="G100" i="7"/>
  <c r="AY99" i="7"/>
  <c r="AX99" i="7"/>
  <c r="AW99" i="7"/>
  <c r="AV99" i="7"/>
  <c r="AU99" i="7"/>
  <c r="AT99" i="7"/>
  <c r="AS99" i="7"/>
  <c r="AR99" i="7"/>
  <c r="AQ99" i="7"/>
  <c r="AP99" i="7"/>
  <c r="AO99" i="7"/>
  <c r="AN99" i="7"/>
  <c r="AM99" i="7"/>
  <c r="AL99" i="7"/>
  <c r="AK99" i="7"/>
  <c r="AJ99" i="7"/>
  <c r="AI99" i="7"/>
  <c r="AH99" i="7"/>
  <c r="AG99" i="7"/>
  <c r="AF99" i="7"/>
  <c r="AE99" i="7"/>
  <c r="AD99" i="7"/>
  <c r="AC99" i="7"/>
  <c r="AB99" i="7"/>
  <c r="AA99" i="7"/>
  <c r="Z99" i="7"/>
  <c r="Y99" i="7"/>
  <c r="X99" i="7"/>
  <c r="W99" i="7"/>
  <c r="V99" i="7"/>
  <c r="U99" i="7"/>
  <c r="T99" i="7"/>
  <c r="S99" i="7"/>
  <c r="R99" i="7"/>
  <c r="Q99" i="7"/>
  <c r="P99" i="7"/>
  <c r="O99" i="7"/>
  <c r="N99" i="7"/>
  <c r="M99" i="7"/>
  <c r="L99" i="7"/>
  <c r="K99" i="7"/>
  <c r="J99" i="7"/>
  <c r="I99" i="7"/>
  <c r="H99" i="7"/>
  <c r="G99" i="7"/>
  <c r="AZ99" i="7" s="1"/>
  <c r="AY98" i="7"/>
  <c r="AX98" i="7"/>
  <c r="AW98" i="7"/>
  <c r="AV98" i="7"/>
  <c r="AU98" i="7"/>
  <c r="AT98" i="7"/>
  <c r="AS98" i="7"/>
  <c r="AR98" i="7"/>
  <c r="AQ98" i="7"/>
  <c r="AP98" i="7"/>
  <c r="AO98" i="7"/>
  <c r="AN98" i="7"/>
  <c r="AM98" i="7"/>
  <c r="AL98" i="7"/>
  <c r="AK98" i="7"/>
  <c r="AJ98" i="7"/>
  <c r="AI98" i="7"/>
  <c r="AH98" i="7"/>
  <c r="AG98" i="7"/>
  <c r="AF98" i="7"/>
  <c r="AE98" i="7"/>
  <c r="AD98" i="7"/>
  <c r="AC98" i="7"/>
  <c r="AB98" i="7"/>
  <c r="AA98" i="7"/>
  <c r="Z98" i="7"/>
  <c r="Y98" i="7"/>
  <c r="X98" i="7"/>
  <c r="W98" i="7"/>
  <c r="V98" i="7"/>
  <c r="U98" i="7"/>
  <c r="T98" i="7"/>
  <c r="S98" i="7"/>
  <c r="R98" i="7"/>
  <c r="Q98" i="7"/>
  <c r="P98" i="7"/>
  <c r="O98" i="7"/>
  <c r="N98" i="7"/>
  <c r="M98" i="7"/>
  <c r="L98" i="7"/>
  <c r="K98" i="7"/>
  <c r="J98" i="7"/>
  <c r="I98" i="7"/>
  <c r="H98" i="7"/>
  <c r="G98" i="7"/>
  <c r="AZ98" i="7" s="1"/>
  <c r="AY97" i="7"/>
  <c r="AX97" i="7"/>
  <c r="AW97" i="7"/>
  <c r="AV97" i="7"/>
  <c r="AU97" i="7"/>
  <c r="AT97" i="7"/>
  <c r="AS97" i="7"/>
  <c r="AR97" i="7"/>
  <c r="AQ97" i="7"/>
  <c r="AP97" i="7"/>
  <c r="AO97" i="7"/>
  <c r="AN97" i="7"/>
  <c r="AM97" i="7"/>
  <c r="AL97" i="7"/>
  <c r="AK97" i="7"/>
  <c r="AJ97" i="7"/>
  <c r="AI97" i="7"/>
  <c r="AH97" i="7"/>
  <c r="AG97" i="7"/>
  <c r="AF97" i="7"/>
  <c r="AE97" i="7"/>
  <c r="AD97" i="7"/>
  <c r="AC97" i="7"/>
  <c r="AB97" i="7"/>
  <c r="AA97" i="7"/>
  <c r="Z97" i="7"/>
  <c r="Y97" i="7"/>
  <c r="X97" i="7"/>
  <c r="W97" i="7"/>
  <c r="V97" i="7"/>
  <c r="U97" i="7"/>
  <c r="T97" i="7"/>
  <c r="S97" i="7"/>
  <c r="R97" i="7"/>
  <c r="Q97" i="7"/>
  <c r="P97" i="7"/>
  <c r="O97" i="7"/>
  <c r="N97" i="7"/>
  <c r="M97" i="7"/>
  <c r="L97" i="7"/>
  <c r="K97" i="7"/>
  <c r="J97" i="7"/>
  <c r="I97" i="7"/>
  <c r="H97" i="7"/>
  <c r="AZ97" i="7" s="1"/>
  <c r="G97" i="7"/>
  <c r="AY96" i="7"/>
  <c r="AX96" i="7"/>
  <c r="AW96" i="7"/>
  <c r="AV96" i="7"/>
  <c r="AU96" i="7"/>
  <c r="AT96" i="7"/>
  <c r="AS96" i="7"/>
  <c r="AR96" i="7"/>
  <c r="AQ96" i="7"/>
  <c r="AP96" i="7"/>
  <c r="AO96" i="7"/>
  <c r="AN96" i="7"/>
  <c r="AM96" i="7"/>
  <c r="AL96" i="7"/>
  <c r="AK96" i="7"/>
  <c r="AJ96" i="7"/>
  <c r="AI96" i="7"/>
  <c r="AH96" i="7"/>
  <c r="AG96" i="7"/>
  <c r="AF96" i="7"/>
  <c r="AE96" i="7"/>
  <c r="AD96" i="7"/>
  <c r="AC96" i="7"/>
  <c r="AB96" i="7"/>
  <c r="AA96" i="7"/>
  <c r="Z96" i="7"/>
  <c r="Y96" i="7"/>
  <c r="X96" i="7"/>
  <c r="W96" i="7"/>
  <c r="V96" i="7"/>
  <c r="U96" i="7"/>
  <c r="T96" i="7"/>
  <c r="S96" i="7"/>
  <c r="R96" i="7"/>
  <c r="Q96" i="7"/>
  <c r="P96" i="7"/>
  <c r="O96" i="7"/>
  <c r="N96" i="7"/>
  <c r="M96" i="7"/>
  <c r="L96" i="7"/>
  <c r="K96" i="7"/>
  <c r="J96" i="7"/>
  <c r="I96" i="7"/>
  <c r="H96" i="7"/>
  <c r="G96" i="7"/>
  <c r="AZ96" i="7" s="1"/>
  <c r="AY95" i="7"/>
  <c r="AX95" i="7"/>
  <c r="AW95" i="7"/>
  <c r="AV95" i="7"/>
  <c r="AU95" i="7"/>
  <c r="AT95" i="7"/>
  <c r="AS95" i="7"/>
  <c r="AR95" i="7"/>
  <c r="AQ95" i="7"/>
  <c r="AP95" i="7"/>
  <c r="AO95" i="7"/>
  <c r="AN95" i="7"/>
  <c r="AM95" i="7"/>
  <c r="AL95" i="7"/>
  <c r="AK95" i="7"/>
  <c r="AJ95" i="7"/>
  <c r="AI95" i="7"/>
  <c r="AH95" i="7"/>
  <c r="AG95" i="7"/>
  <c r="AF95" i="7"/>
  <c r="AE95" i="7"/>
  <c r="AD95" i="7"/>
  <c r="AC95" i="7"/>
  <c r="AB95" i="7"/>
  <c r="AA95" i="7"/>
  <c r="Z95" i="7"/>
  <c r="Y95" i="7"/>
  <c r="X95" i="7"/>
  <c r="W95" i="7"/>
  <c r="V95" i="7"/>
  <c r="U95" i="7"/>
  <c r="T95" i="7"/>
  <c r="S95" i="7"/>
  <c r="R95" i="7"/>
  <c r="Q95" i="7"/>
  <c r="P95" i="7"/>
  <c r="O95" i="7"/>
  <c r="N95" i="7"/>
  <c r="M95" i="7"/>
  <c r="L95" i="7"/>
  <c r="K95" i="7"/>
  <c r="J95" i="7"/>
  <c r="I95" i="7"/>
  <c r="H95" i="7"/>
  <c r="G95" i="7"/>
  <c r="AZ95" i="7" s="1"/>
  <c r="AY94" i="7"/>
  <c r="AX94" i="7"/>
  <c r="AW94" i="7"/>
  <c r="AV94" i="7"/>
  <c r="AU94" i="7"/>
  <c r="AT94" i="7"/>
  <c r="AS94" i="7"/>
  <c r="AR94" i="7"/>
  <c r="AQ94" i="7"/>
  <c r="AP94" i="7"/>
  <c r="AO94" i="7"/>
  <c r="AN94" i="7"/>
  <c r="AM94" i="7"/>
  <c r="AL94" i="7"/>
  <c r="AK94" i="7"/>
  <c r="AJ94" i="7"/>
  <c r="AI94" i="7"/>
  <c r="AH94" i="7"/>
  <c r="AG94" i="7"/>
  <c r="AF94" i="7"/>
  <c r="AE94" i="7"/>
  <c r="AD94" i="7"/>
  <c r="AC94" i="7"/>
  <c r="AB94" i="7"/>
  <c r="AA94" i="7"/>
  <c r="Z94" i="7"/>
  <c r="Y94" i="7"/>
  <c r="X94" i="7"/>
  <c r="W94" i="7"/>
  <c r="V94" i="7"/>
  <c r="U94" i="7"/>
  <c r="T94" i="7"/>
  <c r="S94" i="7"/>
  <c r="R94" i="7"/>
  <c r="Q94" i="7"/>
  <c r="P94" i="7"/>
  <c r="O94" i="7"/>
  <c r="N94" i="7"/>
  <c r="M94" i="7"/>
  <c r="L94" i="7"/>
  <c r="K94" i="7"/>
  <c r="J94" i="7"/>
  <c r="I94" i="7"/>
  <c r="H94" i="7"/>
  <c r="G94" i="7"/>
  <c r="AZ94" i="7" s="1"/>
  <c r="AY93" i="7"/>
  <c r="AX93" i="7"/>
  <c r="AW93" i="7"/>
  <c r="AV93" i="7"/>
  <c r="AU93" i="7"/>
  <c r="AT93" i="7"/>
  <c r="AS93" i="7"/>
  <c r="AR93" i="7"/>
  <c r="AQ93" i="7"/>
  <c r="AP93" i="7"/>
  <c r="AO93" i="7"/>
  <c r="AN93" i="7"/>
  <c r="AM93" i="7"/>
  <c r="AL93" i="7"/>
  <c r="AK93" i="7"/>
  <c r="AJ93" i="7"/>
  <c r="AI93" i="7"/>
  <c r="AH93" i="7"/>
  <c r="AG93" i="7"/>
  <c r="AF93" i="7"/>
  <c r="AE93" i="7"/>
  <c r="AD93" i="7"/>
  <c r="AC93" i="7"/>
  <c r="AB93" i="7"/>
  <c r="AA93" i="7"/>
  <c r="Z93" i="7"/>
  <c r="Y93" i="7"/>
  <c r="X93" i="7"/>
  <c r="W93" i="7"/>
  <c r="V93" i="7"/>
  <c r="U93" i="7"/>
  <c r="T93" i="7"/>
  <c r="S93" i="7"/>
  <c r="R93" i="7"/>
  <c r="Q93" i="7"/>
  <c r="P93" i="7"/>
  <c r="O93" i="7"/>
  <c r="N93" i="7"/>
  <c r="M93" i="7"/>
  <c r="L93" i="7"/>
  <c r="K93" i="7"/>
  <c r="J93" i="7"/>
  <c r="I93" i="7"/>
  <c r="H93" i="7"/>
  <c r="AZ93" i="7" s="1"/>
  <c r="G93" i="7"/>
  <c r="AY92" i="7"/>
  <c r="AX92" i="7"/>
  <c r="AW92" i="7"/>
  <c r="AV92" i="7"/>
  <c r="AU92" i="7"/>
  <c r="AT92" i="7"/>
  <c r="AS92" i="7"/>
  <c r="AR92" i="7"/>
  <c r="AQ92" i="7"/>
  <c r="AP92" i="7"/>
  <c r="AO92" i="7"/>
  <c r="AN92" i="7"/>
  <c r="AM92" i="7"/>
  <c r="AL92" i="7"/>
  <c r="AK92" i="7"/>
  <c r="AJ92" i="7"/>
  <c r="AI92" i="7"/>
  <c r="AH92" i="7"/>
  <c r="AG92" i="7"/>
  <c r="AF92" i="7"/>
  <c r="AE92" i="7"/>
  <c r="AD92" i="7"/>
  <c r="AC92" i="7"/>
  <c r="AB92" i="7"/>
  <c r="AA92" i="7"/>
  <c r="Z92" i="7"/>
  <c r="Y92" i="7"/>
  <c r="X92" i="7"/>
  <c r="W92" i="7"/>
  <c r="V92" i="7"/>
  <c r="U92" i="7"/>
  <c r="T92" i="7"/>
  <c r="S92" i="7"/>
  <c r="R92" i="7"/>
  <c r="Q92" i="7"/>
  <c r="P92" i="7"/>
  <c r="O92" i="7"/>
  <c r="N92" i="7"/>
  <c r="M92" i="7"/>
  <c r="L92" i="7"/>
  <c r="K92" i="7"/>
  <c r="J92" i="7"/>
  <c r="I92" i="7"/>
  <c r="H92" i="7"/>
  <c r="G92" i="7"/>
  <c r="AZ92" i="7" s="1"/>
  <c r="AY91" i="7"/>
  <c r="AX91" i="7"/>
  <c r="AW91" i="7"/>
  <c r="AV91" i="7"/>
  <c r="AU91" i="7"/>
  <c r="AT91" i="7"/>
  <c r="AS91" i="7"/>
  <c r="AR91" i="7"/>
  <c r="AQ91" i="7"/>
  <c r="AP91" i="7"/>
  <c r="AO91" i="7"/>
  <c r="AN91" i="7"/>
  <c r="AM91" i="7"/>
  <c r="AL91" i="7"/>
  <c r="AK91" i="7"/>
  <c r="AJ91" i="7"/>
  <c r="AI91" i="7"/>
  <c r="AH91" i="7"/>
  <c r="AG91" i="7"/>
  <c r="AF91" i="7"/>
  <c r="AE91" i="7"/>
  <c r="AD91" i="7"/>
  <c r="AC91" i="7"/>
  <c r="AB91" i="7"/>
  <c r="AA91" i="7"/>
  <c r="Z91" i="7"/>
  <c r="Y91" i="7"/>
  <c r="X91" i="7"/>
  <c r="W91" i="7"/>
  <c r="V91" i="7"/>
  <c r="U91" i="7"/>
  <c r="T91" i="7"/>
  <c r="S91" i="7"/>
  <c r="R91" i="7"/>
  <c r="Q91" i="7"/>
  <c r="P91" i="7"/>
  <c r="O91" i="7"/>
  <c r="N91" i="7"/>
  <c r="M91" i="7"/>
  <c r="L91" i="7"/>
  <c r="K91" i="7"/>
  <c r="J91" i="7"/>
  <c r="I91" i="7"/>
  <c r="H91" i="7"/>
  <c r="G91" i="7"/>
  <c r="AZ91" i="7" s="1"/>
  <c r="AY90" i="7"/>
  <c r="AX90" i="7"/>
  <c r="AW90" i="7"/>
  <c r="AV90" i="7"/>
  <c r="AU90" i="7"/>
  <c r="AT90" i="7"/>
  <c r="AS90" i="7"/>
  <c r="AR90" i="7"/>
  <c r="AQ90" i="7"/>
  <c r="AP90" i="7"/>
  <c r="AO90" i="7"/>
  <c r="AN90" i="7"/>
  <c r="AM90" i="7"/>
  <c r="AL90" i="7"/>
  <c r="AK90" i="7"/>
  <c r="AJ90" i="7"/>
  <c r="AI90" i="7"/>
  <c r="AH90" i="7"/>
  <c r="AG90" i="7"/>
  <c r="AF90" i="7"/>
  <c r="AE90" i="7"/>
  <c r="AD90" i="7"/>
  <c r="AC90" i="7"/>
  <c r="AB90" i="7"/>
  <c r="AA90" i="7"/>
  <c r="Z90" i="7"/>
  <c r="Y90" i="7"/>
  <c r="X90" i="7"/>
  <c r="W90" i="7"/>
  <c r="V90" i="7"/>
  <c r="U90" i="7"/>
  <c r="T90" i="7"/>
  <c r="S90" i="7"/>
  <c r="R90" i="7"/>
  <c r="Q90" i="7"/>
  <c r="P90" i="7"/>
  <c r="O90" i="7"/>
  <c r="N90" i="7"/>
  <c r="M90" i="7"/>
  <c r="L90" i="7"/>
  <c r="K90" i="7"/>
  <c r="J90" i="7"/>
  <c r="I90" i="7"/>
  <c r="H90" i="7"/>
  <c r="G90" i="7"/>
  <c r="AZ90" i="7" s="1"/>
  <c r="AY89" i="7"/>
  <c r="AX89" i="7"/>
  <c r="AW89" i="7"/>
  <c r="AV89" i="7"/>
  <c r="AU89" i="7"/>
  <c r="AT89" i="7"/>
  <c r="AS89" i="7"/>
  <c r="AR89" i="7"/>
  <c r="AQ89" i="7"/>
  <c r="AP89" i="7"/>
  <c r="AO89" i="7"/>
  <c r="AN89" i="7"/>
  <c r="AM89" i="7"/>
  <c r="AL89" i="7"/>
  <c r="AK89" i="7"/>
  <c r="AJ89" i="7"/>
  <c r="AI89" i="7"/>
  <c r="AH89" i="7"/>
  <c r="AG89" i="7"/>
  <c r="AF89" i="7"/>
  <c r="AE89" i="7"/>
  <c r="AD89" i="7"/>
  <c r="AC89" i="7"/>
  <c r="AB89" i="7"/>
  <c r="AA89" i="7"/>
  <c r="Z89" i="7"/>
  <c r="Y89" i="7"/>
  <c r="X89" i="7"/>
  <c r="W89" i="7"/>
  <c r="V89" i="7"/>
  <c r="U89" i="7"/>
  <c r="T89" i="7"/>
  <c r="S89" i="7"/>
  <c r="R89" i="7"/>
  <c r="Q89" i="7"/>
  <c r="P89" i="7"/>
  <c r="O89" i="7"/>
  <c r="N89" i="7"/>
  <c r="M89" i="7"/>
  <c r="L89" i="7"/>
  <c r="K89" i="7"/>
  <c r="J89" i="7"/>
  <c r="I89" i="7"/>
  <c r="H89" i="7"/>
  <c r="AZ89" i="7" s="1"/>
  <c r="G89" i="7"/>
  <c r="AY88" i="7"/>
  <c r="AX88" i="7"/>
  <c r="AW88" i="7"/>
  <c r="AV88" i="7"/>
  <c r="AU88" i="7"/>
  <c r="AT88" i="7"/>
  <c r="AS88" i="7"/>
  <c r="AR88" i="7"/>
  <c r="AQ88" i="7"/>
  <c r="AP88" i="7"/>
  <c r="AO88" i="7"/>
  <c r="AN88" i="7"/>
  <c r="AM88" i="7"/>
  <c r="AL88" i="7"/>
  <c r="AK88" i="7"/>
  <c r="AJ88" i="7"/>
  <c r="AI88" i="7"/>
  <c r="AH88" i="7"/>
  <c r="AG88" i="7"/>
  <c r="AF88" i="7"/>
  <c r="AE88" i="7"/>
  <c r="AD88" i="7"/>
  <c r="AC88" i="7"/>
  <c r="AB88" i="7"/>
  <c r="AA88" i="7"/>
  <c r="Z88" i="7"/>
  <c r="Y88" i="7"/>
  <c r="X88" i="7"/>
  <c r="W88" i="7"/>
  <c r="V88" i="7"/>
  <c r="U88" i="7"/>
  <c r="T88" i="7"/>
  <c r="S88" i="7"/>
  <c r="R88" i="7"/>
  <c r="Q88" i="7"/>
  <c r="P88" i="7"/>
  <c r="O88" i="7"/>
  <c r="N88" i="7"/>
  <c r="M88" i="7"/>
  <c r="L88" i="7"/>
  <c r="K88" i="7"/>
  <c r="J88" i="7"/>
  <c r="I88" i="7"/>
  <c r="H88" i="7"/>
  <c r="G88" i="7"/>
  <c r="AZ88" i="7" s="1"/>
  <c r="AY87" i="7"/>
  <c r="AX87" i="7"/>
  <c r="AW87" i="7"/>
  <c r="AV87" i="7"/>
  <c r="AU87" i="7"/>
  <c r="AT87" i="7"/>
  <c r="AS87" i="7"/>
  <c r="AR87" i="7"/>
  <c r="AQ87" i="7"/>
  <c r="AP87" i="7"/>
  <c r="AO87" i="7"/>
  <c r="AN87" i="7"/>
  <c r="AM87" i="7"/>
  <c r="AL87" i="7"/>
  <c r="AK87" i="7"/>
  <c r="AJ87" i="7"/>
  <c r="AI87" i="7"/>
  <c r="AH87" i="7"/>
  <c r="AG87" i="7"/>
  <c r="AF87" i="7"/>
  <c r="AE87" i="7"/>
  <c r="AD87" i="7"/>
  <c r="AC87" i="7"/>
  <c r="AB87" i="7"/>
  <c r="AA87" i="7"/>
  <c r="Z87" i="7"/>
  <c r="Y87" i="7"/>
  <c r="X87" i="7"/>
  <c r="W87" i="7"/>
  <c r="V87" i="7"/>
  <c r="U87" i="7"/>
  <c r="T87" i="7"/>
  <c r="S87" i="7"/>
  <c r="R87" i="7"/>
  <c r="Q87" i="7"/>
  <c r="P87" i="7"/>
  <c r="O87" i="7"/>
  <c r="N87" i="7"/>
  <c r="M87" i="7"/>
  <c r="L87" i="7"/>
  <c r="K87" i="7"/>
  <c r="J87" i="7"/>
  <c r="I87" i="7"/>
  <c r="H87" i="7"/>
  <c r="G87" i="7"/>
  <c r="AZ87" i="7" s="1"/>
  <c r="AY86" i="7"/>
  <c r="AX86" i="7"/>
  <c r="AW86" i="7"/>
  <c r="AV86" i="7"/>
  <c r="AU86" i="7"/>
  <c r="AT86" i="7"/>
  <c r="AS86" i="7"/>
  <c r="AR86" i="7"/>
  <c r="AQ86" i="7"/>
  <c r="AP86" i="7"/>
  <c r="AO86" i="7"/>
  <c r="AN86" i="7"/>
  <c r="AM86" i="7"/>
  <c r="AL86" i="7"/>
  <c r="AK86" i="7"/>
  <c r="AJ86" i="7"/>
  <c r="AI86" i="7"/>
  <c r="AH86" i="7"/>
  <c r="AG86" i="7"/>
  <c r="AF86" i="7"/>
  <c r="AE86" i="7"/>
  <c r="AD86" i="7"/>
  <c r="AC86" i="7"/>
  <c r="AB86" i="7"/>
  <c r="AA86" i="7"/>
  <c r="Z86" i="7"/>
  <c r="Y86" i="7"/>
  <c r="X86" i="7"/>
  <c r="W86" i="7"/>
  <c r="V86" i="7"/>
  <c r="U86" i="7"/>
  <c r="T86" i="7"/>
  <c r="S86" i="7"/>
  <c r="R86" i="7"/>
  <c r="Q86" i="7"/>
  <c r="P86" i="7"/>
  <c r="O86" i="7"/>
  <c r="N86" i="7"/>
  <c r="M86" i="7"/>
  <c r="L86" i="7"/>
  <c r="K86" i="7"/>
  <c r="J86" i="7"/>
  <c r="I86" i="7"/>
  <c r="H86" i="7"/>
  <c r="G86" i="7"/>
  <c r="AZ86" i="7" s="1"/>
  <c r="AY85" i="7"/>
  <c r="AX85" i="7"/>
  <c r="AW85" i="7"/>
  <c r="AV85" i="7"/>
  <c r="AU85" i="7"/>
  <c r="AT85" i="7"/>
  <c r="AS85" i="7"/>
  <c r="AR85" i="7"/>
  <c r="AQ85" i="7"/>
  <c r="AP85" i="7"/>
  <c r="AO85" i="7"/>
  <c r="AN85" i="7"/>
  <c r="AM85" i="7"/>
  <c r="AL85" i="7"/>
  <c r="AK85" i="7"/>
  <c r="AJ85" i="7"/>
  <c r="AI85" i="7"/>
  <c r="AH85" i="7"/>
  <c r="AG85" i="7"/>
  <c r="AF85" i="7"/>
  <c r="AE85" i="7"/>
  <c r="AD85" i="7"/>
  <c r="AC85" i="7"/>
  <c r="AB85" i="7"/>
  <c r="AA85" i="7"/>
  <c r="Z85" i="7"/>
  <c r="Y85" i="7"/>
  <c r="X85" i="7"/>
  <c r="W85" i="7"/>
  <c r="V85" i="7"/>
  <c r="U85" i="7"/>
  <c r="T85" i="7"/>
  <c r="S85" i="7"/>
  <c r="R85" i="7"/>
  <c r="Q85" i="7"/>
  <c r="P85" i="7"/>
  <c r="O85" i="7"/>
  <c r="N85" i="7"/>
  <c r="M85" i="7"/>
  <c r="L85" i="7"/>
  <c r="K85" i="7"/>
  <c r="J85" i="7"/>
  <c r="I85" i="7"/>
  <c r="H85" i="7"/>
  <c r="AZ85" i="7" s="1"/>
  <c r="G85" i="7"/>
  <c r="AY84" i="7"/>
  <c r="AX84" i="7"/>
  <c r="AW84" i="7"/>
  <c r="AV84" i="7"/>
  <c r="AU84" i="7"/>
  <c r="AT84" i="7"/>
  <c r="AS84" i="7"/>
  <c r="AR84" i="7"/>
  <c r="AQ84" i="7"/>
  <c r="AP84" i="7"/>
  <c r="AO84" i="7"/>
  <c r="AN84" i="7"/>
  <c r="AM84" i="7"/>
  <c r="AL84" i="7"/>
  <c r="AK84" i="7"/>
  <c r="AJ84" i="7"/>
  <c r="AI84" i="7"/>
  <c r="AH84" i="7"/>
  <c r="AG84" i="7"/>
  <c r="AF84" i="7"/>
  <c r="AE84" i="7"/>
  <c r="AD84" i="7"/>
  <c r="AC84" i="7"/>
  <c r="AB84" i="7"/>
  <c r="AA84" i="7"/>
  <c r="Z84" i="7"/>
  <c r="Y84" i="7"/>
  <c r="X84" i="7"/>
  <c r="W84" i="7"/>
  <c r="V84" i="7"/>
  <c r="U84" i="7"/>
  <c r="T84" i="7"/>
  <c r="S84" i="7"/>
  <c r="R84" i="7"/>
  <c r="Q84" i="7"/>
  <c r="P84" i="7"/>
  <c r="O84" i="7"/>
  <c r="N84" i="7"/>
  <c r="M84" i="7"/>
  <c r="L84" i="7"/>
  <c r="K84" i="7"/>
  <c r="J84" i="7"/>
  <c r="I84" i="7"/>
  <c r="H84" i="7"/>
  <c r="G84" i="7"/>
  <c r="AZ84" i="7" s="1"/>
  <c r="AY83" i="7"/>
  <c r="AX83" i="7"/>
  <c r="AW83" i="7"/>
  <c r="AV83" i="7"/>
  <c r="AU83" i="7"/>
  <c r="AT83" i="7"/>
  <c r="AS83" i="7"/>
  <c r="AR83" i="7"/>
  <c r="AQ83" i="7"/>
  <c r="AP83" i="7"/>
  <c r="AO83" i="7"/>
  <c r="AN83" i="7"/>
  <c r="AM83" i="7"/>
  <c r="AL83" i="7"/>
  <c r="AK83" i="7"/>
  <c r="AJ83" i="7"/>
  <c r="AI83" i="7"/>
  <c r="AH83" i="7"/>
  <c r="AG83" i="7"/>
  <c r="AF83" i="7"/>
  <c r="AE83" i="7"/>
  <c r="AD83" i="7"/>
  <c r="AC83" i="7"/>
  <c r="AB83" i="7"/>
  <c r="AA83" i="7"/>
  <c r="Z83" i="7"/>
  <c r="Y83" i="7"/>
  <c r="X83" i="7"/>
  <c r="W83" i="7"/>
  <c r="V83" i="7"/>
  <c r="U83" i="7"/>
  <c r="T83" i="7"/>
  <c r="S83" i="7"/>
  <c r="R83" i="7"/>
  <c r="Q83" i="7"/>
  <c r="P83" i="7"/>
  <c r="O83" i="7"/>
  <c r="N83" i="7"/>
  <c r="M83" i="7"/>
  <c r="L83" i="7"/>
  <c r="K83" i="7"/>
  <c r="J83" i="7"/>
  <c r="I83" i="7"/>
  <c r="H83" i="7"/>
  <c r="G83" i="7"/>
  <c r="AZ83" i="7" s="1"/>
  <c r="AY82" i="7"/>
  <c r="AX82" i="7"/>
  <c r="AW82" i="7"/>
  <c r="AV82" i="7"/>
  <c r="AU82" i="7"/>
  <c r="AT82" i="7"/>
  <c r="AS82" i="7"/>
  <c r="AR82" i="7"/>
  <c r="AQ82" i="7"/>
  <c r="AP82" i="7"/>
  <c r="AO82" i="7"/>
  <c r="AN82" i="7"/>
  <c r="AM82" i="7"/>
  <c r="AL82" i="7"/>
  <c r="AK82" i="7"/>
  <c r="AJ82" i="7"/>
  <c r="AI82" i="7"/>
  <c r="AH82" i="7"/>
  <c r="AG82" i="7"/>
  <c r="AF82" i="7"/>
  <c r="AE82" i="7"/>
  <c r="AD82" i="7"/>
  <c r="AC82" i="7"/>
  <c r="AB82" i="7"/>
  <c r="AA82" i="7"/>
  <c r="Z82" i="7"/>
  <c r="Y82" i="7"/>
  <c r="X82" i="7"/>
  <c r="W82" i="7"/>
  <c r="V82" i="7"/>
  <c r="U82" i="7"/>
  <c r="T82" i="7"/>
  <c r="S82" i="7"/>
  <c r="R82" i="7"/>
  <c r="Q82" i="7"/>
  <c r="P82" i="7"/>
  <c r="O82" i="7"/>
  <c r="N82" i="7"/>
  <c r="M82" i="7"/>
  <c r="L82" i="7"/>
  <c r="K82" i="7"/>
  <c r="J82" i="7"/>
  <c r="I82" i="7"/>
  <c r="H82" i="7"/>
  <c r="G82" i="7"/>
  <c r="AZ82" i="7" s="1"/>
  <c r="AY81" i="7"/>
  <c r="AX81" i="7"/>
  <c r="AW81" i="7"/>
  <c r="AV81" i="7"/>
  <c r="AU81" i="7"/>
  <c r="AT81" i="7"/>
  <c r="AS81" i="7"/>
  <c r="AR81" i="7"/>
  <c r="AQ81" i="7"/>
  <c r="AP81" i="7"/>
  <c r="AO81" i="7"/>
  <c r="AN81" i="7"/>
  <c r="AM81" i="7"/>
  <c r="AL81" i="7"/>
  <c r="AK81" i="7"/>
  <c r="AJ81" i="7"/>
  <c r="AI81" i="7"/>
  <c r="AH81" i="7"/>
  <c r="AG81" i="7"/>
  <c r="AF81" i="7"/>
  <c r="AE81" i="7"/>
  <c r="AD81" i="7"/>
  <c r="AC81" i="7"/>
  <c r="AB81" i="7"/>
  <c r="AA81" i="7"/>
  <c r="Z81" i="7"/>
  <c r="Y81" i="7"/>
  <c r="X81" i="7"/>
  <c r="W81" i="7"/>
  <c r="V81" i="7"/>
  <c r="U81" i="7"/>
  <c r="T81" i="7"/>
  <c r="S81" i="7"/>
  <c r="R81" i="7"/>
  <c r="Q81" i="7"/>
  <c r="P81" i="7"/>
  <c r="O81" i="7"/>
  <c r="N81" i="7"/>
  <c r="M81" i="7"/>
  <c r="L81" i="7"/>
  <c r="K81" i="7"/>
  <c r="J81" i="7"/>
  <c r="I81" i="7"/>
  <c r="H81" i="7"/>
  <c r="AZ81" i="7" s="1"/>
  <c r="G81" i="7"/>
  <c r="AY80" i="7"/>
  <c r="AX80" i="7"/>
  <c r="AW80" i="7"/>
  <c r="AV80" i="7"/>
  <c r="AU80" i="7"/>
  <c r="AT80" i="7"/>
  <c r="AS80" i="7"/>
  <c r="AR80" i="7"/>
  <c r="AQ80" i="7"/>
  <c r="AP80" i="7"/>
  <c r="AO80" i="7"/>
  <c r="AN80" i="7"/>
  <c r="AM80" i="7"/>
  <c r="AL80" i="7"/>
  <c r="AK80" i="7"/>
  <c r="AJ80" i="7"/>
  <c r="AI80" i="7"/>
  <c r="AH80" i="7"/>
  <c r="AG80" i="7"/>
  <c r="AF80" i="7"/>
  <c r="AE80" i="7"/>
  <c r="AD80" i="7"/>
  <c r="AC80" i="7"/>
  <c r="AB80" i="7"/>
  <c r="AA80" i="7"/>
  <c r="Z80" i="7"/>
  <c r="Y80" i="7"/>
  <c r="X80" i="7"/>
  <c r="W80" i="7"/>
  <c r="V80" i="7"/>
  <c r="U80" i="7"/>
  <c r="T80" i="7"/>
  <c r="S80" i="7"/>
  <c r="R80" i="7"/>
  <c r="Q80" i="7"/>
  <c r="P80" i="7"/>
  <c r="O80" i="7"/>
  <c r="N80" i="7"/>
  <c r="M80" i="7"/>
  <c r="L80" i="7"/>
  <c r="K80" i="7"/>
  <c r="J80" i="7"/>
  <c r="I80" i="7"/>
  <c r="H80" i="7"/>
  <c r="G80" i="7"/>
  <c r="AZ80" i="7" s="1"/>
  <c r="AY79" i="7"/>
  <c r="AX79" i="7"/>
  <c r="AW79" i="7"/>
  <c r="AV79" i="7"/>
  <c r="AU79" i="7"/>
  <c r="AT79" i="7"/>
  <c r="AS79" i="7"/>
  <c r="AR79" i="7"/>
  <c r="AQ79" i="7"/>
  <c r="AP79" i="7"/>
  <c r="AO79" i="7"/>
  <c r="AN79" i="7"/>
  <c r="AM79" i="7"/>
  <c r="AL79" i="7"/>
  <c r="AK79" i="7"/>
  <c r="AJ79" i="7"/>
  <c r="AI79" i="7"/>
  <c r="AH79" i="7"/>
  <c r="AG79" i="7"/>
  <c r="AF79" i="7"/>
  <c r="AE79" i="7"/>
  <c r="AD79" i="7"/>
  <c r="AC79" i="7"/>
  <c r="AB79" i="7"/>
  <c r="AA79" i="7"/>
  <c r="Z79" i="7"/>
  <c r="Y79" i="7"/>
  <c r="X79" i="7"/>
  <c r="W79" i="7"/>
  <c r="V79" i="7"/>
  <c r="U79" i="7"/>
  <c r="T79" i="7"/>
  <c r="S79" i="7"/>
  <c r="R79" i="7"/>
  <c r="Q79" i="7"/>
  <c r="P79" i="7"/>
  <c r="O79" i="7"/>
  <c r="N79" i="7"/>
  <c r="M79" i="7"/>
  <c r="L79" i="7"/>
  <c r="K79" i="7"/>
  <c r="J79" i="7"/>
  <c r="I79" i="7"/>
  <c r="H79" i="7"/>
  <c r="G79" i="7"/>
  <c r="AZ79" i="7" s="1"/>
  <c r="AY78" i="7"/>
  <c r="AX78" i="7"/>
  <c r="AW78" i="7"/>
  <c r="AV78" i="7"/>
  <c r="AU78" i="7"/>
  <c r="AT78" i="7"/>
  <c r="AS78" i="7"/>
  <c r="AR78" i="7"/>
  <c r="AQ78" i="7"/>
  <c r="AP78" i="7"/>
  <c r="AO78" i="7"/>
  <c r="AN78" i="7"/>
  <c r="AM78" i="7"/>
  <c r="AL78" i="7"/>
  <c r="AK78" i="7"/>
  <c r="AJ78" i="7"/>
  <c r="AI78" i="7"/>
  <c r="AH78" i="7"/>
  <c r="AG78" i="7"/>
  <c r="AF78" i="7"/>
  <c r="AE78" i="7"/>
  <c r="AD78" i="7"/>
  <c r="AC78" i="7"/>
  <c r="AB78" i="7"/>
  <c r="AA78" i="7"/>
  <c r="Z78" i="7"/>
  <c r="Y78" i="7"/>
  <c r="X78" i="7"/>
  <c r="W78" i="7"/>
  <c r="V78" i="7"/>
  <c r="U78" i="7"/>
  <c r="T78" i="7"/>
  <c r="S78" i="7"/>
  <c r="R78" i="7"/>
  <c r="Q78" i="7"/>
  <c r="P78" i="7"/>
  <c r="O78" i="7"/>
  <c r="N78" i="7"/>
  <c r="M78" i="7"/>
  <c r="L78" i="7"/>
  <c r="K78" i="7"/>
  <c r="J78" i="7"/>
  <c r="I78" i="7"/>
  <c r="H78" i="7"/>
  <c r="G78" i="7"/>
  <c r="AZ78" i="7" s="1"/>
  <c r="AY77" i="7"/>
  <c r="AX77" i="7"/>
  <c r="AW77" i="7"/>
  <c r="AV77" i="7"/>
  <c r="AU77" i="7"/>
  <c r="AT77" i="7"/>
  <c r="AS77" i="7"/>
  <c r="AR77" i="7"/>
  <c r="AQ77" i="7"/>
  <c r="AP77" i="7"/>
  <c r="AO77" i="7"/>
  <c r="AN77" i="7"/>
  <c r="AM77" i="7"/>
  <c r="AL77" i="7"/>
  <c r="AK77" i="7"/>
  <c r="AJ77" i="7"/>
  <c r="AI77" i="7"/>
  <c r="AH77" i="7"/>
  <c r="AG77" i="7"/>
  <c r="AF77" i="7"/>
  <c r="AE77" i="7"/>
  <c r="AD77" i="7"/>
  <c r="AC77" i="7"/>
  <c r="AB77" i="7"/>
  <c r="AA77" i="7"/>
  <c r="Z77" i="7"/>
  <c r="Y77" i="7"/>
  <c r="X77" i="7"/>
  <c r="W77" i="7"/>
  <c r="V77" i="7"/>
  <c r="U77" i="7"/>
  <c r="T77" i="7"/>
  <c r="S77" i="7"/>
  <c r="R77" i="7"/>
  <c r="Q77" i="7"/>
  <c r="P77" i="7"/>
  <c r="O77" i="7"/>
  <c r="N77" i="7"/>
  <c r="M77" i="7"/>
  <c r="L77" i="7"/>
  <c r="K77" i="7"/>
  <c r="J77" i="7"/>
  <c r="I77" i="7"/>
  <c r="H77" i="7"/>
  <c r="AZ77" i="7" s="1"/>
  <c r="G77" i="7"/>
  <c r="AY76" i="7"/>
  <c r="AX76" i="7"/>
  <c r="AW76" i="7"/>
  <c r="AV76" i="7"/>
  <c r="AU76" i="7"/>
  <c r="AT76" i="7"/>
  <c r="AS76" i="7"/>
  <c r="AR76" i="7"/>
  <c r="AQ76" i="7"/>
  <c r="AP76" i="7"/>
  <c r="AO76" i="7"/>
  <c r="AN76" i="7"/>
  <c r="AM76" i="7"/>
  <c r="AL76" i="7"/>
  <c r="AK76" i="7"/>
  <c r="AJ76" i="7"/>
  <c r="AI76" i="7"/>
  <c r="AH76" i="7"/>
  <c r="AG76" i="7"/>
  <c r="AF76" i="7"/>
  <c r="AE76" i="7"/>
  <c r="AD76" i="7"/>
  <c r="AC76" i="7"/>
  <c r="AB76" i="7"/>
  <c r="AA76" i="7"/>
  <c r="Z76" i="7"/>
  <c r="Y76" i="7"/>
  <c r="X76" i="7"/>
  <c r="W76" i="7"/>
  <c r="V76" i="7"/>
  <c r="U76" i="7"/>
  <c r="T76" i="7"/>
  <c r="S76" i="7"/>
  <c r="R76" i="7"/>
  <c r="Q76" i="7"/>
  <c r="P76" i="7"/>
  <c r="O76" i="7"/>
  <c r="N76" i="7"/>
  <c r="M76" i="7"/>
  <c r="L76" i="7"/>
  <c r="K76" i="7"/>
  <c r="J76" i="7"/>
  <c r="I76" i="7"/>
  <c r="H76" i="7"/>
  <c r="G76" i="7"/>
  <c r="AZ76" i="7" s="1"/>
  <c r="AY75" i="7"/>
  <c r="AX75" i="7"/>
  <c r="AW75" i="7"/>
  <c r="AV75" i="7"/>
  <c r="AU75" i="7"/>
  <c r="AT75" i="7"/>
  <c r="AS75" i="7"/>
  <c r="AR75" i="7"/>
  <c r="AQ75" i="7"/>
  <c r="AP75" i="7"/>
  <c r="AO75" i="7"/>
  <c r="AN75" i="7"/>
  <c r="AM75" i="7"/>
  <c r="AL75" i="7"/>
  <c r="AK75" i="7"/>
  <c r="AJ75" i="7"/>
  <c r="AI75" i="7"/>
  <c r="AH75" i="7"/>
  <c r="AG75" i="7"/>
  <c r="AF75" i="7"/>
  <c r="AE75" i="7"/>
  <c r="AD75" i="7"/>
  <c r="AC75" i="7"/>
  <c r="AB75" i="7"/>
  <c r="AA75" i="7"/>
  <c r="Z75" i="7"/>
  <c r="Y75" i="7"/>
  <c r="X75" i="7"/>
  <c r="W75" i="7"/>
  <c r="V75" i="7"/>
  <c r="U75" i="7"/>
  <c r="T75" i="7"/>
  <c r="S75" i="7"/>
  <c r="R75" i="7"/>
  <c r="Q75" i="7"/>
  <c r="P75" i="7"/>
  <c r="O75" i="7"/>
  <c r="N75" i="7"/>
  <c r="M75" i="7"/>
  <c r="L75" i="7"/>
  <c r="K75" i="7"/>
  <c r="J75" i="7"/>
  <c r="I75" i="7"/>
  <c r="H75" i="7"/>
  <c r="G75" i="7"/>
  <c r="AZ75" i="7" s="1"/>
  <c r="AY74" i="7"/>
  <c r="AX74" i="7"/>
  <c r="AW74" i="7"/>
  <c r="AV74" i="7"/>
  <c r="AU74" i="7"/>
  <c r="AT74" i="7"/>
  <c r="AS74" i="7"/>
  <c r="AR74" i="7"/>
  <c r="AQ74" i="7"/>
  <c r="AP74" i="7"/>
  <c r="AO74" i="7"/>
  <c r="AN74" i="7"/>
  <c r="AM74" i="7"/>
  <c r="AL74" i="7"/>
  <c r="AK74" i="7"/>
  <c r="AJ74" i="7"/>
  <c r="AI74" i="7"/>
  <c r="AH74" i="7"/>
  <c r="AG74" i="7"/>
  <c r="AF74" i="7"/>
  <c r="AE74" i="7"/>
  <c r="AD74" i="7"/>
  <c r="AC74" i="7"/>
  <c r="AB74" i="7"/>
  <c r="AA74" i="7"/>
  <c r="Z74" i="7"/>
  <c r="Y74" i="7"/>
  <c r="X74" i="7"/>
  <c r="W74" i="7"/>
  <c r="V74" i="7"/>
  <c r="U74" i="7"/>
  <c r="T74" i="7"/>
  <c r="S74" i="7"/>
  <c r="R74" i="7"/>
  <c r="Q74" i="7"/>
  <c r="P74" i="7"/>
  <c r="O74" i="7"/>
  <c r="N74" i="7"/>
  <c r="M74" i="7"/>
  <c r="L74" i="7"/>
  <c r="K74" i="7"/>
  <c r="J74" i="7"/>
  <c r="I74" i="7"/>
  <c r="H74" i="7"/>
  <c r="G74" i="7"/>
  <c r="AZ74" i="7" s="1"/>
  <c r="AY73" i="7"/>
  <c r="AX73" i="7"/>
  <c r="AW73" i="7"/>
  <c r="AV73" i="7"/>
  <c r="AU73" i="7"/>
  <c r="AT73" i="7"/>
  <c r="AS73" i="7"/>
  <c r="AR73" i="7"/>
  <c r="AQ73" i="7"/>
  <c r="AP73" i="7"/>
  <c r="AO73" i="7"/>
  <c r="AN73" i="7"/>
  <c r="AM73" i="7"/>
  <c r="AL73" i="7"/>
  <c r="AK73" i="7"/>
  <c r="AJ73" i="7"/>
  <c r="AI73" i="7"/>
  <c r="AH73" i="7"/>
  <c r="AG73" i="7"/>
  <c r="AF73" i="7"/>
  <c r="AE73" i="7"/>
  <c r="AD73" i="7"/>
  <c r="AC73" i="7"/>
  <c r="AB73" i="7"/>
  <c r="AA73" i="7"/>
  <c r="Z73" i="7"/>
  <c r="Y73" i="7"/>
  <c r="X73" i="7"/>
  <c r="W73" i="7"/>
  <c r="V73" i="7"/>
  <c r="U73" i="7"/>
  <c r="T73" i="7"/>
  <c r="S73" i="7"/>
  <c r="R73" i="7"/>
  <c r="Q73" i="7"/>
  <c r="P73" i="7"/>
  <c r="O73" i="7"/>
  <c r="N73" i="7"/>
  <c r="M73" i="7"/>
  <c r="L73" i="7"/>
  <c r="K73" i="7"/>
  <c r="J73" i="7"/>
  <c r="I73" i="7"/>
  <c r="H73" i="7"/>
  <c r="AZ73" i="7" s="1"/>
  <c r="G73" i="7"/>
  <c r="AY72" i="7"/>
  <c r="AX72" i="7"/>
  <c r="AW72" i="7"/>
  <c r="AV72" i="7"/>
  <c r="AU72" i="7"/>
  <c r="AT72" i="7"/>
  <c r="AS72" i="7"/>
  <c r="AR72" i="7"/>
  <c r="AQ72" i="7"/>
  <c r="AP72" i="7"/>
  <c r="AO72" i="7"/>
  <c r="AN72" i="7"/>
  <c r="AM72" i="7"/>
  <c r="AL72" i="7"/>
  <c r="AK72" i="7"/>
  <c r="AJ72" i="7"/>
  <c r="AI72" i="7"/>
  <c r="AH72" i="7"/>
  <c r="AG72" i="7"/>
  <c r="AF72" i="7"/>
  <c r="AE72" i="7"/>
  <c r="AD72" i="7"/>
  <c r="AC72" i="7"/>
  <c r="AB72" i="7"/>
  <c r="AA72" i="7"/>
  <c r="Z72" i="7"/>
  <c r="Y72" i="7"/>
  <c r="X72" i="7"/>
  <c r="W72" i="7"/>
  <c r="V72" i="7"/>
  <c r="U72" i="7"/>
  <c r="T72" i="7"/>
  <c r="S72" i="7"/>
  <c r="R72" i="7"/>
  <c r="Q72" i="7"/>
  <c r="P72" i="7"/>
  <c r="O72" i="7"/>
  <c r="N72" i="7"/>
  <c r="M72" i="7"/>
  <c r="L72" i="7"/>
  <c r="K72" i="7"/>
  <c r="J72" i="7"/>
  <c r="I72" i="7"/>
  <c r="H72" i="7"/>
  <c r="G72" i="7"/>
  <c r="AZ72" i="7" s="1"/>
  <c r="AY71" i="7"/>
  <c r="AX71" i="7"/>
  <c r="AW71" i="7"/>
  <c r="AV71" i="7"/>
  <c r="AU71" i="7"/>
  <c r="AT71" i="7"/>
  <c r="AS71" i="7"/>
  <c r="AR71" i="7"/>
  <c r="AQ71" i="7"/>
  <c r="AP71" i="7"/>
  <c r="AO71" i="7"/>
  <c r="AN71" i="7"/>
  <c r="AM71" i="7"/>
  <c r="AL71" i="7"/>
  <c r="AK71" i="7"/>
  <c r="AJ71" i="7"/>
  <c r="AI71" i="7"/>
  <c r="AH71" i="7"/>
  <c r="AG71" i="7"/>
  <c r="AF71" i="7"/>
  <c r="AE71" i="7"/>
  <c r="AD71" i="7"/>
  <c r="AC71" i="7"/>
  <c r="AB71" i="7"/>
  <c r="AA71" i="7"/>
  <c r="Z71" i="7"/>
  <c r="Y71" i="7"/>
  <c r="X71" i="7"/>
  <c r="W71" i="7"/>
  <c r="V71" i="7"/>
  <c r="U71" i="7"/>
  <c r="T71" i="7"/>
  <c r="S71" i="7"/>
  <c r="R71" i="7"/>
  <c r="Q71" i="7"/>
  <c r="P71" i="7"/>
  <c r="O71" i="7"/>
  <c r="N71" i="7"/>
  <c r="M71" i="7"/>
  <c r="L71" i="7"/>
  <c r="K71" i="7"/>
  <c r="J71" i="7"/>
  <c r="I71" i="7"/>
  <c r="H71" i="7"/>
  <c r="G71" i="7"/>
  <c r="AZ71" i="7" s="1"/>
  <c r="AY70" i="7"/>
  <c r="AX70" i="7"/>
  <c r="AW70" i="7"/>
  <c r="AV70" i="7"/>
  <c r="AU70" i="7"/>
  <c r="AT70" i="7"/>
  <c r="AS70" i="7"/>
  <c r="AR70" i="7"/>
  <c r="AQ70" i="7"/>
  <c r="AP70" i="7"/>
  <c r="AO70" i="7"/>
  <c r="AN70" i="7"/>
  <c r="AM70" i="7"/>
  <c r="AL70" i="7"/>
  <c r="AK70" i="7"/>
  <c r="AJ70" i="7"/>
  <c r="AI70" i="7"/>
  <c r="AH70" i="7"/>
  <c r="AG70" i="7"/>
  <c r="AF70" i="7"/>
  <c r="AE70" i="7"/>
  <c r="AD70" i="7"/>
  <c r="AC70" i="7"/>
  <c r="AB70" i="7"/>
  <c r="AA70" i="7"/>
  <c r="Z70" i="7"/>
  <c r="Y70" i="7"/>
  <c r="X70" i="7"/>
  <c r="W70" i="7"/>
  <c r="V70" i="7"/>
  <c r="U70" i="7"/>
  <c r="T70" i="7"/>
  <c r="S70" i="7"/>
  <c r="R70" i="7"/>
  <c r="Q70" i="7"/>
  <c r="P70" i="7"/>
  <c r="O70" i="7"/>
  <c r="N70" i="7"/>
  <c r="M70" i="7"/>
  <c r="L70" i="7"/>
  <c r="K70" i="7"/>
  <c r="J70" i="7"/>
  <c r="I70" i="7"/>
  <c r="H70" i="7"/>
  <c r="G70" i="7"/>
  <c r="AZ70" i="7" s="1"/>
  <c r="AY69" i="7"/>
  <c r="AX69" i="7"/>
  <c r="AW69" i="7"/>
  <c r="AV69" i="7"/>
  <c r="AU69" i="7"/>
  <c r="AT69" i="7"/>
  <c r="AS69" i="7"/>
  <c r="AR69" i="7"/>
  <c r="AQ69" i="7"/>
  <c r="AP69" i="7"/>
  <c r="AO69" i="7"/>
  <c r="AN69" i="7"/>
  <c r="AM69" i="7"/>
  <c r="AL69" i="7"/>
  <c r="AK69" i="7"/>
  <c r="AJ69" i="7"/>
  <c r="AI69" i="7"/>
  <c r="AH69" i="7"/>
  <c r="AG69" i="7"/>
  <c r="AF69" i="7"/>
  <c r="AE69" i="7"/>
  <c r="AD69" i="7"/>
  <c r="AC69" i="7"/>
  <c r="AB69" i="7"/>
  <c r="AA69" i="7"/>
  <c r="Z69" i="7"/>
  <c r="Y69" i="7"/>
  <c r="X69" i="7"/>
  <c r="W69" i="7"/>
  <c r="V69" i="7"/>
  <c r="U69" i="7"/>
  <c r="T69" i="7"/>
  <c r="S69" i="7"/>
  <c r="R69" i="7"/>
  <c r="Q69" i="7"/>
  <c r="P69" i="7"/>
  <c r="O69" i="7"/>
  <c r="N69" i="7"/>
  <c r="M69" i="7"/>
  <c r="L69" i="7"/>
  <c r="K69" i="7"/>
  <c r="J69" i="7"/>
  <c r="I69" i="7"/>
  <c r="H69" i="7"/>
  <c r="AZ69" i="7" s="1"/>
  <c r="G69" i="7"/>
  <c r="AY68" i="7"/>
  <c r="AX68" i="7"/>
  <c r="AW68" i="7"/>
  <c r="AV68" i="7"/>
  <c r="AU68" i="7"/>
  <c r="AT68" i="7"/>
  <c r="AS68" i="7"/>
  <c r="AR68" i="7"/>
  <c r="AQ68" i="7"/>
  <c r="AP68" i="7"/>
  <c r="AO68" i="7"/>
  <c r="AN68" i="7"/>
  <c r="AM68" i="7"/>
  <c r="AL68" i="7"/>
  <c r="AK68" i="7"/>
  <c r="AJ68" i="7"/>
  <c r="AI68" i="7"/>
  <c r="AH68" i="7"/>
  <c r="AG68" i="7"/>
  <c r="AF68" i="7"/>
  <c r="AE68" i="7"/>
  <c r="AD68" i="7"/>
  <c r="AC68" i="7"/>
  <c r="AB68" i="7"/>
  <c r="AA68" i="7"/>
  <c r="Z68" i="7"/>
  <c r="Y68" i="7"/>
  <c r="X68" i="7"/>
  <c r="W68" i="7"/>
  <c r="V68" i="7"/>
  <c r="U68" i="7"/>
  <c r="T68" i="7"/>
  <c r="S68" i="7"/>
  <c r="R68" i="7"/>
  <c r="Q68" i="7"/>
  <c r="P68" i="7"/>
  <c r="O68" i="7"/>
  <c r="N68" i="7"/>
  <c r="M68" i="7"/>
  <c r="L68" i="7"/>
  <c r="K68" i="7"/>
  <c r="J68" i="7"/>
  <c r="I68" i="7"/>
  <c r="H68" i="7"/>
  <c r="G68" i="7"/>
  <c r="AZ68" i="7" s="1"/>
  <c r="AY67" i="7"/>
  <c r="AX67" i="7"/>
  <c r="AW67" i="7"/>
  <c r="AV67" i="7"/>
  <c r="AU67" i="7"/>
  <c r="AT67" i="7"/>
  <c r="AS67" i="7"/>
  <c r="AR67" i="7"/>
  <c r="AQ67" i="7"/>
  <c r="AP67" i="7"/>
  <c r="AO67" i="7"/>
  <c r="AN67" i="7"/>
  <c r="AM67" i="7"/>
  <c r="AL67" i="7"/>
  <c r="AK67" i="7"/>
  <c r="AJ67" i="7"/>
  <c r="AI67" i="7"/>
  <c r="AH67" i="7"/>
  <c r="AG67" i="7"/>
  <c r="AF67" i="7"/>
  <c r="AE67" i="7"/>
  <c r="AD67" i="7"/>
  <c r="AC67" i="7"/>
  <c r="AB67" i="7"/>
  <c r="AA67" i="7"/>
  <c r="Z67" i="7"/>
  <c r="Y67" i="7"/>
  <c r="X67" i="7"/>
  <c r="W67" i="7"/>
  <c r="V67" i="7"/>
  <c r="U67" i="7"/>
  <c r="T67" i="7"/>
  <c r="S67" i="7"/>
  <c r="R67" i="7"/>
  <c r="Q67" i="7"/>
  <c r="P67" i="7"/>
  <c r="O67" i="7"/>
  <c r="N67" i="7"/>
  <c r="M67" i="7"/>
  <c r="L67" i="7"/>
  <c r="K67" i="7"/>
  <c r="J67" i="7"/>
  <c r="I67" i="7"/>
  <c r="H67" i="7"/>
  <c r="G67" i="7"/>
  <c r="AZ67" i="7" s="1"/>
  <c r="AY66" i="7"/>
  <c r="AX66" i="7"/>
  <c r="AW66" i="7"/>
  <c r="AV66" i="7"/>
  <c r="AU66" i="7"/>
  <c r="AT66" i="7"/>
  <c r="AS66" i="7"/>
  <c r="AR66" i="7"/>
  <c r="AQ66" i="7"/>
  <c r="AP66" i="7"/>
  <c r="AO66" i="7"/>
  <c r="AN66" i="7"/>
  <c r="AM66" i="7"/>
  <c r="AL66" i="7"/>
  <c r="AK66" i="7"/>
  <c r="AJ66" i="7"/>
  <c r="AI66" i="7"/>
  <c r="AH66" i="7"/>
  <c r="AG66" i="7"/>
  <c r="AF66" i="7"/>
  <c r="AE66" i="7"/>
  <c r="AD66" i="7"/>
  <c r="AC66" i="7"/>
  <c r="AB66" i="7"/>
  <c r="AA66" i="7"/>
  <c r="Z66" i="7"/>
  <c r="Y66" i="7"/>
  <c r="X66" i="7"/>
  <c r="W66" i="7"/>
  <c r="V66" i="7"/>
  <c r="U66" i="7"/>
  <c r="T66" i="7"/>
  <c r="S66" i="7"/>
  <c r="R66" i="7"/>
  <c r="Q66" i="7"/>
  <c r="P66" i="7"/>
  <c r="O66" i="7"/>
  <c r="N66" i="7"/>
  <c r="M66" i="7"/>
  <c r="L66" i="7"/>
  <c r="K66" i="7"/>
  <c r="J66" i="7"/>
  <c r="I66" i="7"/>
  <c r="H66" i="7"/>
  <c r="G66" i="7"/>
  <c r="AZ66" i="7" s="1"/>
  <c r="AY65" i="7"/>
  <c r="AX65" i="7"/>
  <c r="AW65" i="7"/>
  <c r="AV65" i="7"/>
  <c r="AU65" i="7"/>
  <c r="AT65" i="7"/>
  <c r="AS65" i="7"/>
  <c r="AR65" i="7"/>
  <c r="AQ65" i="7"/>
  <c r="AP65" i="7"/>
  <c r="AO65" i="7"/>
  <c r="AN65" i="7"/>
  <c r="AM65" i="7"/>
  <c r="AL65" i="7"/>
  <c r="AK65" i="7"/>
  <c r="AJ65" i="7"/>
  <c r="AI65" i="7"/>
  <c r="AH65" i="7"/>
  <c r="AG65" i="7"/>
  <c r="AF65" i="7"/>
  <c r="AE65" i="7"/>
  <c r="AD65" i="7"/>
  <c r="AC65" i="7"/>
  <c r="AB65" i="7"/>
  <c r="AA65" i="7"/>
  <c r="Z65" i="7"/>
  <c r="Y65" i="7"/>
  <c r="X65" i="7"/>
  <c r="W65" i="7"/>
  <c r="V65" i="7"/>
  <c r="U65" i="7"/>
  <c r="T65" i="7"/>
  <c r="S65" i="7"/>
  <c r="R65" i="7"/>
  <c r="Q65" i="7"/>
  <c r="P65" i="7"/>
  <c r="O65" i="7"/>
  <c r="N65" i="7"/>
  <c r="M65" i="7"/>
  <c r="L65" i="7"/>
  <c r="K65" i="7"/>
  <c r="J65" i="7"/>
  <c r="I65" i="7"/>
  <c r="H65" i="7"/>
  <c r="AZ65" i="7" s="1"/>
  <c r="G65" i="7"/>
  <c r="AY64" i="7"/>
  <c r="AX64" i="7"/>
  <c r="AW64" i="7"/>
  <c r="AV64" i="7"/>
  <c r="AU64" i="7"/>
  <c r="AT64" i="7"/>
  <c r="AS64" i="7"/>
  <c r="AR64" i="7"/>
  <c r="AQ64" i="7"/>
  <c r="AP64" i="7"/>
  <c r="AO64" i="7"/>
  <c r="AN64" i="7"/>
  <c r="AM64" i="7"/>
  <c r="AL64" i="7"/>
  <c r="AK64" i="7"/>
  <c r="AJ64" i="7"/>
  <c r="AI64" i="7"/>
  <c r="AH64" i="7"/>
  <c r="AG64" i="7"/>
  <c r="AF64" i="7"/>
  <c r="AE64" i="7"/>
  <c r="AD64" i="7"/>
  <c r="AC64" i="7"/>
  <c r="AB64" i="7"/>
  <c r="AA64" i="7"/>
  <c r="Z64" i="7"/>
  <c r="Y64" i="7"/>
  <c r="X64" i="7"/>
  <c r="W64" i="7"/>
  <c r="V64" i="7"/>
  <c r="U64" i="7"/>
  <c r="T64" i="7"/>
  <c r="S64" i="7"/>
  <c r="R64" i="7"/>
  <c r="Q64" i="7"/>
  <c r="P64" i="7"/>
  <c r="O64" i="7"/>
  <c r="N64" i="7"/>
  <c r="M64" i="7"/>
  <c r="L64" i="7"/>
  <c r="K64" i="7"/>
  <c r="J64" i="7"/>
  <c r="I64" i="7"/>
  <c r="H64" i="7"/>
  <c r="G64" i="7"/>
  <c r="AZ64" i="7" s="1"/>
  <c r="AY63" i="7"/>
  <c r="AX63" i="7"/>
  <c r="AW63" i="7"/>
  <c r="AV63" i="7"/>
  <c r="AU63" i="7"/>
  <c r="AT63" i="7"/>
  <c r="AS63" i="7"/>
  <c r="AR63" i="7"/>
  <c r="AQ63" i="7"/>
  <c r="AP63" i="7"/>
  <c r="AO63" i="7"/>
  <c r="AN63" i="7"/>
  <c r="AM63" i="7"/>
  <c r="AL63" i="7"/>
  <c r="AK63" i="7"/>
  <c r="AJ63" i="7"/>
  <c r="AI63" i="7"/>
  <c r="AH63" i="7"/>
  <c r="AG63" i="7"/>
  <c r="AF63" i="7"/>
  <c r="AE63" i="7"/>
  <c r="AD63" i="7"/>
  <c r="AC63" i="7"/>
  <c r="AB63" i="7"/>
  <c r="AA63" i="7"/>
  <c r="Z63" i="7"/>
  <c r="Y63" i="7"/>
  <c r="X63" i="7"/>
  <c r="W63" i="7"/>
  <c r="V63" i="7"/>
  <c r="U63" i="7"/>
  <c r="T63" i="7"/>
  <c r="S63" i="7"/>
  <c r="R63" i="7"/>
  <c r="Q63" i="7"/>
  <c r="P63" i="7"/>
  <c r="O63" i="7"/>
  <c r="N63" i="7"/>
  <c r="M63" i="7"/>
  <c r="L63" i="7"/>
  <c r="K63" i="7"/>
  <c r="J63" i="7"/>
  <c r="I63" i="7"/>
  <c r="H63" i="7"/>
  <c r="G63" i="7"/>
  <c r="AZ63" i="7" s="1"/>
  <c r="AY62" i="7"/>
  <c r="AX62" i="7"/>
  <c r="AW62" i="7"/>
  <c r="AV62" i="7"/>
  <c r="AU62" i="7"/>
  <c r="AT62" i="7"/>
  <c r="AS62" i="7"/>
  <c r="AR62" i="7"/>
  <c r="AQ62" i="7"/>
  <c r="AP62" i="7"/>
  <c r="AO62" i="7"/>
  <c r="AN62" i="7"/>
  <c r="AM62" i="7"/>
  <c r="AL62" i="7"/>
  <c r="AK62" i="7"/>
  <c r="AJ62" i="7"/>
  <c r="AI62" i="7"/>
  <c r="AH62" i="7"/>
  <c r="AG62" i="7"/>
  <c r="AF62" i="7"/>
  <c r="AE62" i="7"/>
  <c r="AD62" i="7"/>
  <c r="AC62" i="7"/>
  <c r="AB62" i="7"/>
  <c r="AA62" i="7"/>
  <c r="Z62" i="7"/>
  <c r="Y62" i="7"/>
  <c r="X62" i="7"/>
  <c r="W62" i="7"/>
  <c r="V62" i="7"/>
  <c r="U62" i="7"/>
  <c r="T62" i="7"/>
  <c r="S62" i="7"/>
  <c r="R62" i="7"/>
  <c r="Q62" i="7"/>
  <c r="P62" i="7"/>
  <c r="O62" i="7"/>
  <c r="N62" i="7"/>
  <c r="M62" i="7"/>
  <c r="L62" i="7"/>
  <c r="K62" i="7"/>
  <c r="J62" i="7"/>
  <c r="I62" i="7"/>
  <c r="H62" i="7"/>
  <c r="G62" i="7"/>
  <c r="AZ62" i="7" s="1"/>
  <c r="AY61" i="7"/>
  <c r="AX61" i="7"/>
  <c r="AW61" i="7"/>
  <c r="AV61" i="7"/>
  <c r="AU61" i="7"/>
  <c r="AT61" i="7"/>
  <c r="AS61" i="7"/>
  <c r="AR61" i="7"/>
  <c r="AQ61" i="7"/>
  <c r="AP61" i="7"/>
  <c r="AO61" i="7"/>
  <c r="AN61" i="7"/>
  <c r="AM61" i="7"/>
  <c r="AL61" i="7"/>
  <c r="AK61" i="7"/>
  <c r="AJ61" i="7"/>
  <c r="AI61" i="7"/>
  <c r="AH61" i="7"/>
  <c r="AG61" i="7"/>
  <c r="AF61" i="7"/>
  <c r="AE61" i="7"/>
  <c r="AD61" i="7"/>
  <c r="AC61" i="7"/>
  <c r="AB61" i="7"/>
  <c r="AA61" i="7"/>
  <c r="Z61" i="7"/>
  <c r="Y61" i="7"/>
  <c r="X61" i="7"/>
  <c r="W61" i="7"/>
  <c r="V61" i="7"/>
  <c r="U61" i="7"/>
  <c r="T61" i="7"/>
  <c r="S61" i="7"/>
  <c r="R61" i="7"/>
  <c r="Q61" i="7"/>
  <c r="P61" i="7"/>
  <c r="O61" i="7"/>
  <c r="N61" i="7"/>
  <c r="M61" i="7"/>
  <c r="L61" i="7"/>
  <c r="K61" i="7"/>
  <c r="J61" i="7"/>
  <c r="I61" i="7"/>
  <c r="H61" i="7"/>
  <c r="AZ61" i="7" s="1"/>
  <c r="G61" i="7"/>
  <c r="AY60" i="7"/>
  <c r="AX60" i="7"/>
  <c r="AW60" i="7"/>
  <c r="AV60" i="7"/>
  <c r="AU60" i="7"/>
  <c r="AT60" i="7"/>
  <c r="AS60" i="7"/>
  <c r="AR60" i="7"/>
  <c r="AQ60" i="7"/>
  <c r="AP60" i="7"/>
  <c r="AO60" i="7"/>
  <c r="AN60" i="7"/>
  <c r="AM60" i="7"/>
  <c r="AL60" i="7"/>
  <c r="AK60" i="7"/>
  <c r="AJ60" i="7"/>
  <c r="AI60" i="7"/>
  <c r="AH60" i="7"/>
  <c r="AG60" i="7"/>
  <c r="AF60" i="7"/>
  <c r="AE60" i="7"/>
  <c r="AD60" i="7"/>
  <c r="AC60" i="7"/>
  <c r="AB60" i="7"/>
  <c r="AA60" i="7"/>
  <c r="Z60" i="7"/>
  <c r="Y60" i="7"/>
  <c r="X60" i="7"/>
  <c r="W60" i="7"/>
  <c r="V60" i="7"/>
  <c r="U60" i="7"/>
  <c r="T60" i="7"/>
  <c r="S60" i="7"/>
  <c r="R60" i="7"/>
  <c r="Q60" i="7"/>
  <c r="P60" i="7"/>
  <c r="O60" i="7"/>
  <c r="N60" i="7"/>
  <c r="M60" i="7"/>
  <c r="L60" i="7"/>
  <c r="K60" i="7"/>
  <c r="J60" i="7"/>
  <c r="I60" i="7"/>
  <c r="H60" i="7"/>
  <c r="G60" i="7"/>
  <c r="AZ60" i="7" s="1"/>
  <c r="AY59" i="7"/>
  <c r="AX59" i="7"/>
  <c r="AW59" i="7"/>
  <c r="AV59" i="7"/>
  <c r="AU59" i="7"/>
  <c r="AT59" i="7"/>
  <c r="AS59" i="7"/>
  <c r="AR59" i="7"/>
  <c r="AQ59" i="7"/>
  <c r="AP59" i="7"/>
  <c r="AO59" i="7"/>
  <c r="AN59" i="7"/>
  <c r="AM59" i="7"/>
  <c r="AL59" i="7"/>
  <c r="AK59" i="7"/>
  <c r="AJ59" i="7"/>
  <c r="AI59" i="7"/>
  <c r="AH59" i="7"/>
  <c r="AG59" i="7"/>
  <c r="AF59" i="7"/>
  <c r="AE59" i="7"/>
  <c r="AD59" i="7"/>
  <c r="AC59" i="7"/>
  <c r="AB59" i="7"/>
  <c r="AA59" i="7"/>
  <c r="Z59" i="7"/>
  <c r="Y59" i="7"/>
  <c r="X59" i="7"/>
  <c r="W59" i="7"/>
  <c r="V59" i="7"/>
  <c r="U59" i="7"/>
  <c r="T59" i="7"/>
  <c r="S59" i="7"/>
  <c r="R59" i="7"/>
  <c r="Q59" i="7"/>
  <c r="P59" i="7"/>
  <c r="O59" i="7"/>
  <c r="N59" i="7"/>
  <c r="M59" i="7"/>
  <c r="L59" i="7"/>
  <c r="K59" i="7"/>
  <c r="J59" i="7"/>
  <c r="I59" i="7"/>
  <c r="H59" i="7"/>
  <c r="G59" i="7"/>
  <c r="AZ59" i="7" s="1"/>
  <c r="AY58" i="7"/>
  <c r="AX58" i="7"/>
  <c r="AW58" i="7"/>
  <c r="AV58" i="7"/>
  <c r="AU58" i="7"/>
  <c r="AT58" i="7"/>
  <c r="AS58" i="7"/>
  <c r="AR58" i="7"/>
  <c r="AQ58" i="7"/>
  <c r="AP58" i="7"/>
  <c r="AO58" i="7"/>
  <c r="AN58" i="7"/>
  <c r="AM58" i="7"/>
  <c r="AL58" i="7"/>
  <c r="AK58" i="7"/>
  <c r="AJ58" i="7"/>
  <c r="AI58" i="7"/>
  <c r="AH58" i="7"/>
  <c r="AG58" i="7"/>
  <c r="AF58" i="7"/>
  <c r="AE58" i="7"/>
  <c r="AD58" i="7"/>
  <c r="AC58" i="7"/>
  <c r="AB58" i="7"/>
  <c r="AA58" i="7"/>
  <c r="Z58" i="7"/>
  <c r="Y58" i="7"/>
  <c r="X58" i="7"/>
  <c r="W58" i="7"/>
  <c r="V58" i="7"/>
  <c r="U58" i="7"/>
  <c r="T58" i="7"/>
  <c r="S58" i="7"/>
  <c r="R58" i="7"/>
  <c r="Q58" i="7"/>
  <c r="P58" i="7"/>
  <c r="O58" i="7"/>
  <c r="N58" i="7"/>
  <c r="M58" i="7"/>
  <c r="L58" i="7"/>
  <c r="K58" i="7"/>
  <c r="J58" i="7"/>
  <c r="I58" i="7"/>
  <c r="H58" i="7"/>
  <c r="G58" i="7"/>
  <c r="AZ58" i="7" s="1"/>
  <c r="AY57" i="7"/>
  <c r="AX57" i="7"/>
  <c r="AW57" i="7"/>
  <c r="AV57" i="7"/>
  <c r="AU57" i="7"/>
  <c r="AT57" i="7"/>
  <c r="AS57" i="7"/>
  <c r="AR57" i="7"/>
  <c r="AQ57" i="7"/>
  <c r="AP57" i="7"/>
  <c r="AO57" i="7"/>
  <c r="AN57" i="7"/>
  <c r="AM57" i="7"/>
  <c r="AL57" i="7"/>
  <c r="AK57" i="7"/>
  <c r="AJ57" i="7"/>
  <c r="AI57" i="7"/>
  <c r="AH57" i="7"/>
  <c r="AG57" i="7"/>
  <c r="AF57" i="7"/>
  <c r="AE57" i="7"/>
  <c r="AD57" i="7"/>
  <c r="AC57" i="7"/>
  <c r="AB57" i="7"/>
  <c r="AA57" i="7"/>
  <c r="Z57" i="7"/>
  <c r="Y57" i="7"/>
  <c r="X57" i="7"/>
  <c r="W57" i="7"/>
  <c r="V57" i="7"/>
  <c r="U57" i="7"/>
  <c r="T57" i="7"/>
  <c r="S57" i="7"/>
  <c r="R57" i="7"/>
  <c r="Q57" i="7"/>
  <c r="P57" i="7"/>
  <c r="O57" i="7"/>
  <c r="N57" i="7"/>
  <c r="M57" i="7"/>
  <c r="L57" i="7"/>
  <c r="K57" i="7"/>
  <c r="J57" i="7"/>
  <c r="I57" i="7"/>
  <c r="H57" i="7"/>
  <c r="AZ57" i="7" s="1"/>
  <c r="G57" i="7"/>
  <c r="AY56" i="7"/>
  <c r="AX56" i="7"/>
  <c r="AW56" i="7"/>
  <c r="AV56" i="7"/>
  <c r="AU56" i="7"/>
  <c r="AT56" i="7"/>
  <c r="AS56" i="7"/>
  <c r="AR56" i="7"/>
  <c r="AQ56" i="7"/>
  <c r="AP56" i="7"/>
  <c r="AO56" i="7"/>
  <c r="AN56" i="7"/>
  <c r="AM56" i="7"/>
  <c r="AL56" i="7"/>
  <c r="AK56" i="7"/>
  <c r="AJ56" i="7"/>
  <c r="AI56" i="7"/>
  <c r="AH56" i="7"/>
  <c r="AG56" i="7"/>
  <c r="AF56" i="7"/>
  <c r="AE56" i="7"/>
  <c r="AD56" i="7"/>
  <c r="AC56" i="7"/>
  <c r="AB56" i="7"/>
  <c r="AA56" i="7"/>
  <c r="Z56" i="7"/>
  <c r="Y56" i="7"/>
  <c r="X56" i="7"/>
  <c r="W56" i="7"/>
  <c r="V56" i="7"/>
  <c r="U56" i="7"/>
  <c r="T56" i="7"/>
  <c r="S56" i="7"/>
  <c r="R56" i="7"/>
  <c r="Q56" i="7"/>
  <c r="P56" i="7"/>
  <c r="O56" i="7"/>
  <c r="N56" i="7"/>
  <c r="M56" i="7"/>
  <c r="L56" i="7"/>
  <c r="K56" i="7"/>
  <c r="J56" i="7"/>
  <c r="I56" i="7"/>
  <c r="H56" i="7"/>
  <c r="G56" i="7"/>
  <c r="AZ56" i="7" s="1"/>
  <c r="AY55" i="7"/>
  <c r="AX55" i="7"/>
  <c r="AW55" i="7"/>
  <c r="AV55" i="7"/>
  <c r="AU55" i="7"/>
  <c r="AT55" i="7"/>
  <c r="AS55" i="7"/>
  <c r="AR55" i="7"/>
  <c r="AQ55" i="7"/>
  <c r="AP55" i="7"/>
  <c r="AO55" i="7"/>
  <c r="AN55" i="7"/>
  <c r="AM55" i="7"/>
  <c r="AL55" i="7"/>
  <c r="AK55" i="7"/>
  <c r="AJ55" i="7"/>
  <c r="AI55" i="7"/>
  <c r="AH55" i="7"/>
  <c r="AG55" i="7"/>
  <c r="AF55" i="7"/>
  <c r="AE55" i="7"/>
  <c r="AD55" i="7"/>
  <c r="AC55" i="7"/>
  <c r="AB55" i="7"/>
  <c r="AA55" i="7"/>
  <c r="Z55" i="7"/>
  <c r="Y55" i="7"/>
  <c r="X55" i="7"/>
  <c r="W55" i="7"/>
  <c r="V55" i="7"/>
  <c r="U55" i="7"/>
  <c r="T55" i="7"/>
  <c r="S55" i="7"/>
  <c r="R55" i="7"/>
  <c r="Q55" i="7"/>
  <c r="P55" i="7"/>
  <c r="O55" i="7"/>
  <c r="N55" i="7"/>
  <c r="M55" i="7"/>
  <c r="L55" i="7"/>
  <c r="K55" i="7"/>
  <c r="J55" i="7"/>
  <c r="I55" i="7"/>
  <c r="H55" i="7"/>
  <c r="G55" i="7"/>
  <c r="AZ55" i="7" s="1"/>
  <c r="AY54" i="7"/>
  <c r="AX54" i="7"/>
  <c r="AW54" i="7"/>
  <c r="AV54" i="7"/>
  <c r="AU54" i="7"/>
  <c r="AT54" i="7"/>
  <c r="AS54" i="7"/>
  <c r="AR54" i="7"/>
  <c r="AQ54" i="7"/>
  <c r="AP54" i="7"/>
  <c r="AO54" i="7"/>
  <c r="AN54" i="7"/>
  <c r="AM54" i="7"/>
  <c r="AL54" i="7"/>
  <c r="AK54" i="7"/>
  <c r="AJ54" i="7"/>
  <c r="AI54" i="7"/>
  <c r="AH54" i="7"/>
  <c r="AG54" i="7"/>
  <c r="AF54" i="7"/>
  <c r="AE54" i="7"/>
  <c r="AD54" i="7"/>
  <c r="AC54" i="7"/>
  <c r="AB54" i="7"/>
  <c r="AA54" i="7"/>
  <c r="Z54" i="7"/>
  <c r="Y54" i="7"/>
  <c r="X54" i="7"/>
  <c r="W54" i="7"/>
  <c r="V54" i="7"/>
  <c r="U54" i="7"/>
  <c r="T54" i="7"/>
  <c r="S54" i="7"/>
  <c r="R54" i="7"/>
  <c r="Q54" i="7"/>
  <c r="P54" i="7"/>
  <c r="O54" i="7"/>
  <c r="N54" i="7"/>
  <c r="M54" i="7"/>
  <c r="L54" i="7"/>
  <c r="K54" i="7"/>
  <c r="J54" i="7"/>
  <c r="I54" i="7"/>
  <c r="H54" i="7"/>
  <c r="G54" i="7"/>
  <c r="AZ54" i="7" s="1"/>
  <c r="AY53" i="7"/>
  <c r="AX53" i="7"/>
  <c r="AW53" i="7"/>
  <c r="AV53" i="7"/>
  <c r="AU53" i="7"/>
  <c r="AT53" i="7"/>
  <c r="AS53" i="7"/>
  <c r="AR53" i="7"/>
  <c r="AQ53" i="7"/>
  <c r="AP53" i="7"/>
  <c r="AO53" i="7"/>
  <c r="AN53" i="7"/>
  <c r="AM53" i="7"/>
  <c r="AL53" i="7"/>
  <c r="AK53" i="7"/>
  <c r="AJ53" i="7"/>
  <c r="AI53" i="7"/>
  <c r="AH53" i="7"/>
  <c r="AG53" i="7"/>
  <c r="AF53" i="7"/>
  <c r="AE53" i="7"/>
  <c r="AD53" i="7"/>
  <c r="AC53" i="7"/>
  <c r="AB53" i="7"/>
  <c r="AA53" i="7"/>
  <c r="Z53" i="7"/>
  <c r="Y53" i="7"/>
  <c r="X53" i="7"/>
  <c r="W53" i="7"/>
  <c r="V53" i="7"/>
  <c r="U53" i="7"/>
  <c r="T53" i="7"/>
  <c r="S53" i="7"/>
  <c r="R53" i="7"/>
  <c r="Q53" i="7"/>
  <c r="P53" i="7"/>
  <c r="O53" i="7"/>
  <c r="N53" i="7"/>
  <c r="M53" i="7"/>
  <c r="L53" i="7"/>
  <c r="K53" i="7"/>
  <c r="J53" i="7"/>
  <c r="I53" i="7"/>
  <c r="H53" i="7"/>
  <c r="AZ53" i="7" s="1"/>
  <c r="G53" i="7"/>
  <c r="AY52" i="7"/>
  <c r="AX52" i="7"/>
  <c r="AW52" i="7"/>
  <c r="AV52" i="7"/>
  <c r="AU52" i="7"/>
  <c r="AT52" i="7"/>
  <c r="AS52" i="7"/>
  <c r="AR52" i="7"/>
  <c r="AQ52" i="7"/>
  <c r="AP52" i="7"/>
  <c r="AO52" i="7"/>
  <c r="AN52" i="7"/>
  <c r="AM52" i="7"/>
  <c r="AL52" i="7"/>
  <c r="AK52" i="7"/>
  <c r="AJ52" i="7"/>
  <c r="AI52" i="7"/>
  <c r="AH52" i="7"/>
  <c r="AG52" i="7"/>
  <c r="AF52" i="7"/>
  <c r="AE52" i="7"/>
  <c r="AD52" i="7"/>
  <c r="AC52" i="7"/>
  <c r="AB52" i="7"/>
  <c r="AA52" i="7"/>
  <c r="Z52" i="7"/>
  <c r="Y52" i="7"/>
  <c r="X52" i="7"/>
  <c r="W52" i="7"/>
  <c r="V52" i="7"/>
  <c r="U52" i="7"/>
  <c r="T52" i="7"/>
  <c r="S52" i="7"/>
  <c r="R52" i="7"/>
  <c r="Q52" i="7"/>
  <c r="P52" i="7"/>
  <c r="O52" i="7"/>
  <c r="N52" i="7"/>
  <c r="M52" i="7"/>
  <c r="L52" i="7"/>
  <c r="K52" i="7"/>
  <c r="J52" i="7"/>
  <c r="I52" i="7"/>
  <c r="H52" i="7"/>
  <c r="G52" i="7"/>
  <c r="AZ52" i="7" s="1"/>
  <c r="AY51" i="7"/>
  <c r="AX51" i="7"/>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R51" i="7"/>
  <c r="Q51" i="7"/>
  <c r="P51" i="7"/>
  <c r="O51" i="7"/>
  <c r="N51" i="7"/>
  <c r="M51" i="7"/>
  <c r="L51" i="7"/>
  <c r="K51" i="7"/>
  <c r="J51" i="7"/>
  <c r="I51" i="7"/>
  <c r="H51" i="7"/>
  <c r="G51" i="7"/>
  <c r="AZ51" i="7" s="1"/>
  <c r="AY50" i="7"/>
  <c r="AX50" i="7"/>
  <c r="AW50" i="7"/>
  <c r="AV50" i="7"/>
  <c r="AU50" i="7"/>
  <c r="AT50" i="7"/>
  <c r="AS50" i="7"/>
  <c r="AR50" i="7"/>
  <c r="AQ50" i="7"/>
  <c r="AP50" i="7"/>
  <c r="AO50" i="7"/>
  <c r="AN50" i="7"/>
  <c r="AM50" i="7"/>
  <c r="AL50" i="7"/>
  <c r="AK50" i="7"/>
  <c r="AJ50" i="7"/>
  <c r="AI50" i="7"/>
  <c r="AH50" i="7"/>
  <c r="AG50" i="7"/>
  <c r="AF50" i="7"/>
  <c r="AE50" i="7"/>
  <c r="AD50" i="7"/>
  <c r="AC50" i="7"/>
  <c r="AB50" i="7"/>
  <c r="AA50" i="7"/>
  <c r="Z50" i="7"/>
  <c r="Y50" i="7"/>
  <c r="X50" i="7"/>
  <c r="W50" i="7"/>
  <c r="V50" i="7"/>
  <c r="U50" i="7"/>
  <c r="T50" i="7"/>
  <c r="S50" i="7"/>
  <c r="R50" i="7"/>
  <c r="Q50" i="7"/>
  <c r="P50" i="7"/>
  <c r="O50" i="7"/>
  <c r="N50" i="7"/>
  <c r="M50" i="7"/>
  <c r="L50" i="7"/>
  <c r="K50" i="7"/>
  <c r="J50" i="7"/>
  <c r="I50" i="7"/>
  <c r="H50" i="7"/>
  <c r="G50" i="7"/>
  <c r="AZ50" i="7" s="1"/>
  <c r="AY49" i="7"/>
  <c r="AX49"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R49" i="7"/>
  <c r="Q49" i="7"/>
  <c r="P49" i="7"/>
  <c r="O49" i="7"/>
  <c r="N49" i="7"/>
  <c r="M49" i="7"/>
  <c r="L49" i="7"/>
  <c r="K49" i="7"/>
  <c r="J49" i="7"/>
  <c r="I49" i="7"/>
  <c r="H49" i="7"/>
  <c r="AZ49" i="7" s="1"/>
  <c r="G49" i="7"/>
  <c r="AY48" i="7"/>
  <c r="AX48" i="7"/>
  <c r="AW48" i="7"/>
  <c r="AV48" i="7"/>
  <c r="AU48" i="7"/>
  <c r="AT48" i="7"/>
  <c r="AS48" i="7"/>
  <c r="AR48" i="7"/>
  <c r="AQ48" i="7"/>
  <c r="AP48" i="7"/>
  <c r="AO48" i="7"/>
  <c r="AN48" i="7"/>
  <c r="AM48" i="7"/>
  <c r="AL48" i="7"/>
  <c r="AK48" i="7"/>
  <c r="AJ48" i="7"/>
  <c r="AI48" i="7"/>
  <c r="AH48" i="7"/>
  <c r="AG48" i="7"/>
  <c r="AF48" i="7"/>
  <c r="AE48" i="7"/>
  <c r="AD48" i="7"/>
  <c r="AC48" i="7"/>
  <c r="AB48" i="7"/>
  <c r="AA48" i="7"/>
  <c r="Z48" i="7"/>
  <c r="Y48" i="7"/>
  <c r="X48" i="7"/>
  <c r="W48" i="7"/>
  <c r="V48" i="7"/>
  <c r="U48" i="7"/>
  <c r="T48" i="7"/>
  <c r="S48" i="7"/>
  <c r="R48" i="7"/>
  <c r="Q48" i="7"/>
  <c r="P48" i="7"/>
  <c r="O48" i="7"/>
  <c r="N48" i="7"/>
  <c r="M48" i="7"/>
  <c r="L48" i="7"/>
  <c r="K48" i="7"/>
  <c r="J48" i="7"/>
  <c r="I48" i="7"/>
  <c r="H48" i="7"/>
  <c r="G48" i="7"/>
  <c r="AZ48" i="7" s="1"/>
  <c r="AY47" i="7"/>
  <c r="AX47"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R47" i="7"/>
  <c r="Q47" i="7"/>
  <c r="P47" i="7"/>
  <c r="O47" i="7"/>
  <c r="N47" i="7"/>
  <c r="M47" i="7"/>
  <c r="L47" i="7"/>
  <c r="K47" i="7"/>
  <c r="J47" i="7"/>
  <c r="I47" i="7"/>
  <c r="H47" i="7"/>
  <c r="G47" i="7"/>
  <c r="AZ47" i="7" s="1"/>
  <c r="AY46" i="7"/>
  <c r="AX46" i="7"/>
  <c r="AW46" i="7"/>
  <c r="AV46" i="7"/>
  <c r="AU46" i="7"/>
  <c r="AT46" i="7"/>
  <c r="AS46" i="7"/>
  <c r="AR46" i="7"/>
  <c r="AQ46" i="7"/>
  <c r="AP46" i="7"/>
  <c r="AO46" i="7"/>
  <c r="AN46" i="7"/>
  <c r="AM46" i="7"/>
  <c r="AL46" i="7"/>
  <c r="AK46" i="7"/>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H46" i="7"/>
  <c r="G46" i="7"/>
  <c r="AZ46" i="7" s="1"/>
  <c r="AY45" i="7"/>
  <c r="AX45"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R45" i="7"/>
  <c r="Q45" i="7"/>
  <c r="P45" i="7"/>
  <c r="O45" i="7"/>
  <c r="N45" i="7"/>
  <c r="M45" i="7"/>
  <c r="L45" i="7"/>
  <c r="K45" i="7"/>
  <c r="J45" i="7"/>
  <c r="I45" i="7"/>
  <c r="H45" i="7"/>
  <c r="AZ45" i="7" s="1"/>
  <c r="G45" i="7"/>
  <c r="AY44" i="7"/>
  <c r="AX44" i="7"/>
  <c r="AW44" i="7"/>
  <c r="AV44" i="7"/>
  <c r="AU44" i="7"/>
  <c r="AT44" i="7"/>
  <c r="AS44" i="7"/>
  <c r="AR44" i="7"/>
  <c r="AQ44" i="7"/>
  <c r="AP44" i="7"/>
  <c r="AO44" i="7"/>
  <c r="AN44" i="7"/>
  <c r="AM44" i="7"/>
  <c r="AL44" i="7"/>
  <c r="AK44" i="7"/>
  <c r="AJ44" i="7"/>
  <c r="AI44" i="7"/>
  <c r="AH44" i="7"/>
  <c r="AG44" i="7"/>
  <c r="AF44" i="7"/>
  <c r="AE44" i="7"/>
  <c r="AD44" i="7"/>
  <c r="AC44" i="7"/>
  <c r="AB44" i="7"/>
  <c r="AA44" i="7"/>
  <c r="Z44" i="7"/>
  <c r="Y44" i="7"/>
  <c r="X44" i="7"/>
  <c r="W44" i="7"/>
  <c r="V44" i="7"/>
  <c r="U44" i="7"/>
  <c r="T44" i="7"/>
  <c r="S44" i="7"/>
  <c r="R44" i="7"/>
  <c r="Q44" i="7"/>
  <c r="P44" i="7"/>
  <c r="O44" i="7"/>
  <c r="N44" i="7"/>
  <c r="M44" i="7"/>
  <c r="L44" i="7"/>
  <c r="K44" i="7"/>
  <c r="J44" i="7"/>
  <c r="I44" i="7"/>
  <c r="H44" i="7"/>
  <c r="G44" i="7"/>
  <c r="AZ44" i="7" s="1"/>
  <c r="AY43" i="7"/>
  <c r="AX43"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R43" i="7"/>
  <c r="Q43" i="7"/>
  <c r="P43" i="7"/>
  <c r="O43" i="7"/>
  <c r="N43" i="7"/>
  <c r="M43" i="7"/>
  <c r="L43" i="7"/>
  <c r="K43" i="7"/>
  <c r="J43" i="7"/>
  <c r="I43" i="7"/>
  <c r="H43" i="7"/>
  <c r="G43" i="7"/>
  <c r="AZ43" i="7" s="1"/>
  <c r="AY42" i="7"/>
  <c r="AX42" i="7"/>
  <c r="AW42" i="7"/>
  <c r="AV42" i="7"/>
  <c r="AU42" i="7"/>
  <c r="AT42" i="7"/>
  <c r="AS42" i="7"/>
  <c r="AR42" i="7"/>
  <c r="AQ42" i="7"/>
  <c r="AP42" i="7"/>
  <c r="AO42" i="7"/>
  <c r="AN42" i="7"/>
  <c r="AM42" i="7"/>
  <c r="AL42" i="7"/>
  <c r="AK42" i="7"/>
  <c r="AJ42" i="7"/>
  <c r="AI42" i="7"/>
  <c r="AH42" i="7"/>
  <c r="AG42" i="7"/>
  <c r="AF42" i="7"/>
  <c r="AE42" i="7"/>
  <c r="AD42" i="7"/>
  <c r="AC42" i="7"/>
  <c r="AB42" i="7"/>
  <c r="AA42" i="7"/>
  <c r="Z42" i="7"/>
  <c r="Y42" i="7"/>
  <c r="X42" i="7"/>
  <c r="W42" i="7"/>
  <c r="V42" i="7"/>
  <c r="U42" i="7"/>
  <c r="T42" i="7"/>
  <c r="S42" i="7"/>
  <c r="R42" i="7"/>
  <c r="Q42" i="7"/>
  <c r="P42" i="7"/>
  <c r="O42" i="7"/>
  <c r="N42" i="7"/>
  <c r="M42" i="7"/>
  <c r="L42" i="7"/>
  <c r="K42" i="7"/>
  <c r="J42" i="7"/>
  <c r="I42" i="7"/>
  <c r="H42" i="7"/>
  <c r="G42" i="7"/>
  <c r="AZ42" i="7" s="1"/>
  <c r="AY41"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R41" i="7"/>
  <c r="Q41" i="7"/>
  <c r="P41" i="7"/>
  <c r="O41" i="7"/>
  <c r="N41" i="7"/>
  <c r="M41" i="7"/>
  <c r="L41" i="7"/>
  <c r="K41" i="7"/>
  <c r="J41" i="7"/>
  <c r="I41" i="7"/>
  <c r="H41" i="7"/>
  <c r="AZ41" i="7" s="1"/>
  <c r="G41" i="7"/>
  <c r="AY40" i="7"/>
  <c r="AX40" i="7"/>
  <c r="AW40" i="7"/>
  <c r="AV40" i="7"/>
  <c r="AU40" i="7"/>
  <c r="AT40" i="7"/>
  <c r="AS40" i="7"/>
  <c r="AR40" i="7"/>
  <c r="AQ40" i="7"/>
  <c r="AP40" i="7"/>
  <c r="AO40" i="7"/>
  <c r="AN40" i="7"/>
  <c r="AM40" i="7"/>
  <c r="AL40" i="7"/>
  <c r="AK40" i="7"/>
  <c r="AJ40" i="7"/>
  <c r="AI40" i="7"/>
  <c r="AH40" i="7"/>
  <c r="AG40" i="7"/>
  <c r="AF40" i="7"/>
  <c r="AE40" i="7"/>
  <c r="AD40" i="7"/>
  <c r="AC40" i="7"/>
  <c r="AB40" i="7"/>
  <c r="AA40" i="7"/>
  <c r="Z40" i="7"/>
  <c r="Y40" i="7"/>
  <c r="X40" i="7"/>
  <c r="W40" i="7"/>
  <c r="V40" i="7"/>
  <c r="U40" i="7"/>
  <c r="T40" i="7"/>
  <c r="S40" i="7"/>
  <c r="R40" i="7"/>
  <c r="Q40" i="7"/>
  <c r="P40" i="7"/>
  <c r="O40" i="7"/>
  <c r="N40" i="7"/>
  <c r="M40" i="7"/>
  <c r="L40" i="7"/>
  <c r="K40" i="7"/>
  <c r="J40" i="7"/>
  <c r="I40" i="7"/>
  <c r="H40" i="7"/>
  <c r="G40" i="7"/>
  <c r="AZ40" i="7" s="1"/>
  <c r="AY39" i="7"/>
  <c r="AX39"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R39" i="7"/>
  <c r="Q39" i="7"/>
  <c r="P39" i="7"/>
  <c r="O39" i="7"/>
  <c r="N39" i="7"/>
  <c r="M39" i="7"/>
  <c r="L39" i="7"/>
  <c r="K39" i="7"/>
  <c r="J39" i="7"/>
  <c r="I39" i="7"/>
  <c r="H39" i="7"/>
  <c r="G39" i="7"/>
  <c r="AY38" i="7"/>
  <c r="AX38" i="7"/>
  <c r="AW38" i="7"/>
  <c r="AV38" i="7"/>
  <c r="AU38" i="7"/>
  <c r="AT38" i="7"/>
  <c r="AS38" i="7"/>
  <c r="AR38" i="7"/>
  <c r="AQ38" i="7"/>
  <c r="AP38" i="7"/>
  <c r="AO38" i="7"/>
  <c r="AN38" i="7"/>
  <c r="AM38" i="7"/>
  <c r="AL38" i="7"/>
  <c r="AK38" i="7"/>
  <c r="AJ38" i="7"/>
  <c r="AI38" i="7"/>
  <c r="AH38" i="7"/>
  <c r="AG38" i="7"/>
  <c r="AF38" i="7"/>
  <c r="AE38" i="7"/>
  <c r="AD38" i="7"/>
  <c r="AC38" i="7"/>
  <c r="AB38" i="7"/>
  <c r="AA38" i="7"/>
  <c r="Z38" i="7"/>
  <c r="Y38" i="7"/>
  <c r="X38" i="7"/>
  <c r="W38" i="7"/>
  <c r="V38" i="7"/>
  <c r="U38" i="7"/>
  <c r="T38" i="7"/>
  <c r="S38" i="7"/>
  <c r="R38" i="7"/>
  <c r="Q38" i="7"/>
  <c r="P38" i="7"/>
  <c r="O38" i="7"/>
  <c r="N38" i="7"/>
  <c r="M38" i="7"/>
  <c r="L38" i="7"/>
  <c r="K38" i="7"/>
  <c r="J38" i="7"/>
  <c r="I38" i="7"/>
  <c r="H38" i="7"/>
  <c r="G38" i="7"/>
  <c r="AZ38" i="7" s="1"/>
  <c r="AY37" i="7"/>
  <c r="AX37"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R37" i="7"/>
  <c r="Q37" i="7"/>
  <c r="P37" i="7"/>
  <c r="O37" i="7"/>
  <c r="N37" i="7"/>
  <c r="M37" i="7"/>
  <c r="L37" i="7"/>
  <c r="K37" i="7"/>
  <c r="J37" i="7"/>
  <c r="I37" i="7"/>
  <c r="H37" i="7"/>
  <c r="AZ37" i="7" s="1"/>
  <c r="G37" i="7"/>
  <c r="AY36" i="7"/>
  <c r="AX36" i="7"/>
  <c r="AW36" i="7"/>
  <c r="AV36" i="7"/>
  <c r="AU36" i="7"/>
  <c r="AT36" i="7"/>
  <c r="AS36" i="7"/>
  <c r="AR36" i="7"/>
  <c r="AQ36" i="7"/>
  <c r="AP36" i="7"/>
  <c r="AO36" i="7"/>
  <c r="AN36" i="7"/>
  <c r="AM36" i="7"/>
  <c r="AL36" i="7"/>
  <c r="AK36" i="7"/>
  <c r="AJ36" i="7"/>
  <c r="AI36" i="7"/>
  <c r="AH36" i="7"/>
  <c r="AG36" i="7"/>
  <c r="AF36" i="7"/>
  <c r="AE36" i="7"/>
  <c r="AD36" i="7"/>
  <c r="AC36" i="7"/>
  <c r="AB36" i="7"/>
  <c r="AA36" i="7"/>
  <c r="Z36" i="7"/>
  <c r="Y36" i="7"/>
  <c r="X36" i="7"/>
  <c r="W36" i="7"/>
  <c r="V36" i="7"/>
  <c r="U36" i="7"/>
  <c r="T36" i="7"/>
  <c r="S36" i="7"/>
  <c r="R36" i="7"/>
  <c r="Q36" i="7"/>
  <c r="P36" i="7"/>
  <c r="O36" i="7"/>
  <c r="N36" i="7"/>
  <c r="M36" i="7"/>
  <c r="L36" i="7"/>
  <c r="K36" i="7"/>
  <c r="J36" i="7"/>
  <c r="I36" i="7"/>
  <c r="H36" i="7"/>
  <c r="G36" i="7"/>
  <c r="AY35" i="7"/>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R35" i="7"/>
  <c r="Q35" i="7"/>
  <c r="P35" i="7"/>
  <c r="O35" i="7"/>
  <c r="N35" i="7"/>
  <c r="M35" i="7"/>
  <c r="L35" i="7"/>
  <c r="K35" i="7"/>
  <c r="J35" i="7"/>
  <c r="I35" i="7"/>
  <c r="H35" i="7"/>
  <c r="G35" i="7"/>
  <c r="AY34" i="7"/>
  <c r="AX34" i="7"/>
  <c r="AW34" i="7"/>
  <c r="AV34" i="7"/>
  <c r="AU34" i="7"/>
  <c r="AT34" i="7"/>
  <c r="AS34" i="7"/>
  <c r="AR34" i="7"/>
  <c r="AQ34" i="7"/>
  <c r="AP34" i="7"/>
  <c r="AO34" i="7"/>
  <c r="AN34" i="7"/>
  <c r="AM34" i="7"/>
  <c r="AL34" i="7"/>
  <c r="AK34" i="7"/>
  <c r="AJ34" i="7"/>
  <c r="AI34" i="7"/>
  <c r="AH34" i="7"/>
  <c r="AG34" i="7"/>
  <c r="AF34" i="7"/>
  <c r="AE34" i="7"/>
  <c r="AD34" i="7"/>
  <c r="AC34" i="7"/>
  <c r="AB34" i="7"/>
  <c r="AA34" i="7"/>
  <c r="Z34" i="7"/>
  <c r="Y34" i="7"/>
  <c r="X34" i="7"/>
  <c r="W34" i="7"/>
  <c r="V34" i="7"/>
  <c r="U34" i="7"/>
  <c r="T34" i="7"/>
  <c r="S34" i="7"/>
  <c r="R34" i="7"/>
  <c r="Q34" i="7"/>
  <c r="P34" i="7"/>
  <c r="O34" i="7"/>
  <c r="N34" i="7"/>
  <c r="M34" i="7"/>
  <c r="L34" i="7"/>
  <c r="K34" i="7"/>
  <c r="J34" i="7"/>
  <c r="I34" i="7"/>
  <c r="H34" i="7"/>
  <c r="G34" i="7"/>
  <c r="AZ34" i="7" s="1"/>
  <c r="AY33" i="7"/>
  <c r="AX33"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R33" i="7"/>
  <c r="Q33" i="7"/>
  <c r="P33" i="7"/>
  <c r="O33" i="7"/>
  <c r="N33" i="7"/>
  <c r="M33" i="7"/>
  <c r="L33" i="7"/>
  <c r="K33" i="7"/>
  <c r="J33" i="7"/>
  <c r="I33" i="7"/>
  <c r="H33" i="7"/>
  <c r="AZ33" i="7" s="1"/>
  <c r="G33" i="7"/>
  <c r="AY32" i="7"/>
  <c r="AX32" i="7"/>
  <c r="AW32" i="7"/>
  <c r="AV32" i="7"/>
  <c r="AU32" i="7"/>
  <c r="AT32" i="7"/>
  <c r="AS32" i="7"/>
  <c r="AR32" i="7"/>
  <c r="AQ32" i="7"/>
  <c r="AP32" i="7"/>
  <c r="AO32" i="7"/>
  <c r="AN32" i="7"/>
  <c r="AM32" i="7"/>
  <c r="AL32" i="7"/>
  <c r="AK32" i="7"/>
  <c r="AJ32" i="7"/>
  <c r="AI32" i="7"/>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AY31"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AZ31" i="7" s="1"/>
  <c r="AY30" i="7"/>
  <c r="AX30" i="7"/>
  <c r="AW30" i="7"/>
  <c r="AV30" i="7"/>
  <c r="AU30" i="7"/>
  <c r="AT30" i="7"/>
  <c r="AS30" i="7"/>
  <c r="AR30" i="7"/>
  <c r="AQ30" i="7"/>
  <c r="AP30" i="7"/>
  <c r="AO30" i="7"/>
  <c r="AN30" i="7"/>
  <c r="AM30" i="7"/>
  <c r="AL30" i="7"/>
  <c r="AK30" i="7"/>
  <c r="AJ30" i="7"/>
  <c r="AI30"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AZ30" i="7" s="1"/>
  <c r="AY29" i="7"/>
  <c r="AX29"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R29" i="7"/>
  <c r="Q29" i="7"/>
  <c r="P29" i="7"/>
  <c r="O29" i="7"/>
  <c r="N29" i="7"/>
  <c r="M29" i="7"/>
  <c r="L29" i="7"/>
  <c r="K29" i="7"/>
  <c r="J29" i="7"/>
  <c r="I29" i="7"/>
  <c r="H29" i="7"/>
  <c r="AZ29" i="7" s="1"/>
  <c r="G29" i="7"/>
  <c r="AY28" i="7"/>
  <c r="AX28" i="7"/>
  <c r="AW28" i="7"/>
  <c r="AV28" i="7"/>
  <c r="AU28" i="7"/>
  <c r="AT28" i="7"/>
  <c r="AS28" i="7"/>
  <c r="AR28" i="7"/>
  <c r="AQ28" i="7"/>
  <c r="AP28" i="7"/>
  <c r="AO28" i="7"/>
  <c r="AN28" i="7"/>
  <c r="AM28" i="7"/>
  <c r="AL28" i="7"/>
  <c r="AK28" i="7"/>
  <c r="AJ28" i="7"/>
  <c r="AI28" i="7"/>
  <c r="AH28" i="7"/>
  <c r="AG28" i="7"/>
  <c r="AF28" i="7"/>
  <c r="AE28" i="7"/>
  <c r="AD28" i="7"/>
  <c r="AC28" i="7"/>
  <c r="AB28" i="7"/>
  <c r="AA28" i="7"/>
  <c r="Z28" i="7"/>
  <c r="Y28" i="7"/>
  <c r="X28" i="7"/>
  <c r="W28" i="7"/>
  <c r="V28" i="7"/>
  <c r="U28" i="7"/>
  <c r="T28" i="7"/>
  <c r="S28" i="7"/>
  <c r="R28" i="7"/>
  <c r="Q28" i="7"/>
  <c r="P28" i="7"/>
  <c r="O28" i="7"/>
  <c r="N28" i="7"/>
  <c r="M28" i="7"/>
  <c r="L28" i="7"/>
  <c r="K28" i="7"/>
  <c r="J28" i="7"/>
  <c r="I28" i="7"/>
  <c r="H28" i="7"/>
  <c r="G28" i="7"/>
  <c r="AZ28" i="7" s="1"/>
  <c r="AY27" i="7"/>
  <c r="AX27"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G27" i="7"/>
  <c r="AZ27" i="7" s="1"/>
  <c r="AY26" i="7"/>
  <c r="AX26" i="7"/>
  <c r="AW26" i="7"/>
  <c r="AV26" i="7"/>
  <c r="AU26" i="7"/>
  <c r="AT26" i="7"/>
  <c r="AS26" i="7"/>
  <c r="AR26" i="7"/>
  <c r="AQ26" i="7"/>
  <c r="AP26" i="7"/>
  <c r="AO26" i="7"/>
  <c r="AN26" i="7"/>
  <c r="AM26" i="7"/>
  <c r="AL26" i="7"/>
  <c r="AK26" i="7"/>
  <c r="AJ26" i="7"/>
  <c r="AI26" i="7"/>
  <c r="AH26" i="7"/>
  <c r="AG26" i="7"/>
  <c r="AF26" i="7"/>
  <c r="AE26" i="7"/>
  <c r="AD26" i="7"/>
  <c r="AC26" i="7"/>
  <c r="AB26" i="7"/>
  <c r="AA26" i="7"/>
  <c r="Z26" i="7"/>
  <c r="Y26" i="7"/>
  <c r="X26" i="7"/>
  <c r="W26" i="7"/>
  <c r="V26" i="7"/>
  <c r="U26" i="7"/>
  <c r="T26" i="7"/>
  <c r="S26" i="7"/>
  <c r="R26" i="7"/>
  <c r="Q26" i="7"/>
  <c r="P26" i="7"/>
  <c r="O26" i="7"/>
  <c r="N26" i="7"/>
  <c r="M26" i="7"/>
  <c r="L26" i="7"/>
  <c r="K26" i="7"/>
  <c r="J26" i="7"/>
  <c r="I26" i="7"/>
  <c r="H26" i="7"/>
  <c r="G26" i="7"/>
  <c r="AZ26" i="7" s="1"/>
  <c r="AY25"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H25" i="7"/>
  <c r="AZ25" i="7" s="1"/>
  <c r="G25" i="7"/>
  <c r="AY24" i="7"/>
  <c r="AX24" i="7"/>
  <c r="AW24" i="7"/>
  <c r="AV24" i="7"/>
  <c r="AU24" i="7"/>
  <c r="AT24" i="7"/>
  <c r="AS24" i="7"/>
  <c r="AR24" i="7"/>
  <c r="AQ24" i="7"/>
  <c r="AP24" i="7"/>
  <c r="AO24" i="7"/>
  <c r="AN24" i="7"/>
  <c r="AM24" i="7"/>
  <c r="AL24" i="7"/>
  <c r="AK24" i="7"/>
  <c r="AJ24" i="7"/>
  <c r="AI24" i="7"/>
  <c r="AH24" i="7"/>
  <c r="AG24" i="7"/>
  <c r="AF24" i="7"/>
  <c r="AE24" i="7"/>
  <c r="AD24" i="7"/>
  <c r="AC24" i="7"/>
  <c r="AB24" i="7"/>
  <c r="AA24" i="7"/>
  <c r="Z24" i="7"/>
  <c r="Y24" i="7"/>
  <c r="X24" i="7"/>
  <c r="W24" i="7"/>
  <c r="V24" i="7"/>
  <c r="U24" i="7"/>
  <c r="T24" i="7"/>
  <c r="S24" i="7"/>
  <c r="R24" i="7"/>
  <c r="Q24" i="7"/>
  <c r="P24" i="7"/>
  <c r="O24" i="7"/>
  <c r="N24" i="7"/>
  <c r="M24" i="7"/>
  <c r="L24" i="7"/>
  <c r="K24" i="7"/>
  <c r="J24" i="7"/>
  <c r="I24" i="7"/>
  <c r="H24" i="7"/>
  <c r="G24" i="7"/>
  <c r="AZ24" i="7" s="1"/>
  <c r="AY23" i="7"/>
  <c r="AX23"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R23" i="7"/>
  <c r="Q23" i="7"/>
  <c r="P23" i="7"/>
  <c r="O23" i="7"/>
  <c r="N23" i="7"/>
  <c r="M23" i="7"/>
  <c r="L23" i="7"/>
  <c r="K23" i="7"/>
  <c r="J23" i="7"/>
  <c r="I23" i="7"/>
  <c r="H23" i="7"/>
  <c r="G23" i="7"/>
  <c r="AZ23" i="7" s="1"/>
  <c r="AY22" i="7"/>
  <c r="AX22" i="7"/>
  <c r="AW22" i="7"/>
  <c r="AV22" i="7"/>
  <c r="AU22" i="7"/>
  <c r="AT22" i="7"/>
  <c r="AS22" i="7"/>
  <c r="AR22" i="7"/>
  <c r="AQ22" i="7"/>
  <c r="AP22" i="7"/>
  <c r="AO22" i="7"/>
  <c r="AN22" i="7"/>
  <c r="AM22" i="7"/>
  <c r="AL22" i="7"/>
  <c r="AK22" i="7"/>
  <c r="AJ22" i="7"/>
  <c r="AI22" i="7"/>
  <c r="AH22" i="7"/>
  <c r="AG22" i="7"/>
  <c r="AF22" i="7"/>
  <c r="AE22" i="7"/>
  <c r="AD22" i="7"/>
  <c r="AC22" i="7"/>
  <c r="AB22" i="7"/>
  <c r="AA22" i="7"/>
  <c r="Z22" i="7"/>
  <c r="Y22" i="7"/>
  <c r="X22" i="7"/>
  <c r="W22" i="7"/>
  <c r="V22" i="7"/>
  <c r="U22" i="7"/>
  <c r="T22" i="7"/>
  <c r="S22" i="7"/>
  <c r="R22" i="7"/>
  <c r="Q22" i="7"/>
  <c r="P22" i="7"/>
  <c r="O22" i="7"/>
  <c r="N22" i="7"/>
  <c r="M22" i="7"/>
  <c r="L22" i="7"/>
  <c r="K22" i="7"/>
  <c r="J22" i="7"/>
  <c r="I22" i="7"/>
  <c r="H22" i="7"/>
  <c r="G22" i="7"/>
  <c r="AZ22" i="7" s="1"/>
  <c r="AY21" i="7"/>
  <c r="AX21"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AZ21" i="7" s="1"/>
  <c r="G21" i="7"/>
  <c r="AY20" i="7"/>
  <c r="AX20" i="7"/>
  <c r="AW20" i="7"/>
  <c r="AV20" i="7"/>
  <c r="AU20" i="7"/>
  <c r="AT20" i="7"/>
  <c r="AS20" i="7"/>
  <c r="AR20" i="7"/>
  <c r="AQ20" i="7"/>
  <c r="AP20" i="7"/>
  <c r="AO20" i="7"/>
  <c r="AN20" i="7"/>
  <c r="AM20" i="7"/>
  <c r="AL20" i="7"/>
  <c r="AK20" i="7"/>
  <c r="AJ20" i="7"/>
  <c r="AI20" i="7"/>
  <c r="AH20" i="7"/>
  <c r="AG20" i="7"/>
  <c r="AF20" i="7"/>
  <c r="AE20" i="7"/>
  <c r="AD20" i="7"/>
  <c r="AC20" i="7"/>
  <c r="AB20" i="7"/>
  <c r="AA20" i="7"/>
  <c r="Z20" i="7"/>
  <c r="Y20" i="7"/>
  <c r="X20" i="7"/>
  <c r="W20" i="7"/>
  <c r="V20" i="7"/>
  <c r="U20" i="7"/>
  <c r="T20" i="7"/>
  <c r="S20" i="7"/>
  <c r="R20" i="7"/>
  <c r="Q20" i="7"/>
  <c r="P20" i="7"/>
  <c r="O20" i="7"/>
  <c r="N20" i="7"/>
  <c r="M20" i="7"/>
  <c r="L20" i="7"/>
  <c r="K20" i="7"/>
  <c r="J20" i="7"/>
  <c r="I20" i="7"/>
  <c r="H20" i="7"/>
  <c r="G20" i="7"/>
  <c r="AZ20" i="7" s="1"/>
  <c r="AY19" i="7"/>
  <c r="AX19"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AZ19" i="7" s="1"/>
  <c r="AY18" i="7"/>
  <c r="AX18" i="7"/>
  <c r="AW18" i="7"/>
  <c r="AV18" i="7"/>
  <c r="AU18" i="7"/>
  <c r="AT18" i="7"/>
  <c r="AS18" i="7"/>
  <c r="AR18" i="7"/>
  <c r="AQ18" i="7"/>
  <c r="AP18" i="7"/>
  <c r="AO18" i="7"/>
  <c r="AN18" i="7"/>
  <c r="AM18" i="7"/>
  <c r="AL18" i="7"/>
  <c r="AK18" i="7"/>
  <c r="AJ18" i="7"/>
  <c r="AI18"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AZ18" i="7" s="1"/>
  <c r="AY17" i="7"/>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AZ17" i="7" s="1"/>
  <c r="G17"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AZ16" i="7" s="1"/>
  <c r="AY15" i="7"/>
  <c r="AX15" i="7"/>
  <c r="AW15" i="7"/>
  <c r="AV15" i="7"/>
  <c r="AU15" i="7"/>
  <c r="AT15" i="7"/>
  <c r="AS15" i="7"/>
  <c r="AR15" i="7"/>
  <c r="AQ15" i="7"/>
  <c r="AP15" i="7"/>
  <c r="AO15" i="7"/>
  <c r="AN15" i="7"/>
  <c r="AM15" i="7"/>
  <c r="AL15" i="7"/>
  <c r="AK15" i="7"/>
  <c r="AJ15" i="7"/>
  <c r="AI15"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AZ15" i="7" s="1"/>
  <c r="AY14" i="7"/>
  <c r="AX14" i="7"/>
  <c r="AW14" i="7"/>
  <c r="AV14" i="7"/>
  <c r="AU14" i="7"/>
  <c r="AT14" i="7"/>
  <c r="AS14" i="7"/>
  <c r="AR14" i="7"/>
  <c r="AQ14" i="7"/>
  <c r="AP14" i="7"/>
  <c r="AO14" i="7"/>
  <c r="AN14" i="7"/>
  <c r="AM14" i="7"/>
  <c r="AL14" i="7"/>
  <c r="AK14" i="7"/>
  <c r="AJ14" i="7"/>
  <c r="AI14" i="7"/>
  <c r="AH14" i="7"/>
  <c r="AG14" i="7"/>
  <c r="AF14" i="7"/>
  <c r="AE14" i="7"/>
  <c r="AD14" i="7"/>
  <c r="AC14" i="7"/>
  <c r="AB14" i="7"/>
  <c r="AA14" i="7"/>
  <c r="Z14" i="7"/>
  <c r="Y14" i="7"/>
  <c r="X14" i="7"/>
  <c r="W14" i="7"/>
  <c r="V14" i="7"/>
  <c r="U14" i="7"/>
  <c r="T14" i="7"/>
  <c r="S14" i="7"/>
  <c r="R14" i="7"/>
  <c r="Q14" i="7"/>
  <c r="P14" i="7"/>
  <c r="O14" i="7"/>
  <c r="N14" i="7"/>
  <c r="M14" i="7"/>
  <c r="L14" i="7"/>
  <c r="K14" i="7"/>
  <c r="J14" i="7"/>
  <c r="I14" i="7"/>
  <c r="H14" i="7"/>
  <c r="G14" i="7"/>
  <c r="AZ14" i="7" s="1"/>
  <c r="AY13" i="7"/>
  <c r="AX13" i="7"/>
  <c r="AW13" i="7"/>
  <c r="AV13" i="7"/>
  <c r="AU13" i="7"/>
  <c r="AT13" i="7"/>
  <c r="AS13" i="7"/>
  <c r="AR13" i="7"/>
  <c r="AQ13" i="7"/>
  <c r="AP13" i="7"/>
  <c r="AO13" i="7"/>
  <c r="AN13" i="7"/>
  <c r="AM13" i="7"/>
  <c r="AL13" i="7"/>
  <c r="AK13" i="7"/>
  <c r="AJ13" i="7"/>
  <c r="AI13"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AZ13" i="7" s="1"/>
  <c r="AY12" i="7"/>
  <c r="AX12" i="7"/>
  <c r="AW12" i="7"/>
  <c r="AV12" i="7"/>
  <c r="AU12" i="7"/>
  <c r="AT12" i="7"/>
  <c r="AS12" i="7"/>
  <c r="AR12" i="7"/>
  <c r="AQ12" i="7"/>
  <c r="AP12" i="7"/>
  <c r="AO12" i="7"/>
  <c r="AN12" i="7"/>
  <c r="AM12" i="7"/>
  <c r="AL12" i="7"/>
  <c r="AK12" i="7"/>
  <c r="AJ12" i="7"/>
  <c r="AI12"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AZ12" i="7" s="1"/>
  <c r="AY11" i="7"/>
  <c r="AX11" i="7"/>
  <c r="AW11" i="7"/>
  <c r="AV11" i="7"/>
  <c r="AU11" i="7"/>
  <c r="AT11" i="7"/>
  <c r="AS11" i="7"/>
  <c r="AR11" i="7"/>
  <c r="AQ11" i="7"/>
  <c r="AP11" i="7"/>
  <c r="AO11" i="7"/>
  <c r="AN11" i="7"/>
  <c r="AM11" i="7"/>
  <c r="AL11" i="7"/>
  <c r="AK11" i="7"/>
  <c r="AJ11" i="7"/>
  <c r="AI11"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AZ11" i="7" s="1"/>
  <c r="AY10" i="7"/>
  <c r="AX10" i="7"/>
  <c r="AW10" i="7"/>
  <c r="AV10" i="7"/>
  <c r="AU10" i="7"/>
  <c r="AT10" i="7"/>
  <c r="AS10" i="7"/>
  <c r="AR10" i="7"/>
  <c r="AQ10" i="7"/>
  <c r="AP10" i="7"/>
  <c r="AO10" i="7"/>
  <c r="AN10" i="7"/>
  <c r="AM10" i="7"/>
  <c r="AL10" i="7"/>
  <c r="AK10" i="7"/>
  <c r="AJ10" i="7"/>
  <c r="AI10" i="7"/>
  <c r="AH10" i="7"/>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AZ10" i="7" s="1"/>
  <c r="AY9" i="7"/>
  <c r="AX9" i="7"/>
  <c r="AW9" i="7"/>
  <c r="AV9" i="7"/>
  <c r="AU9" i="7"/>
  <c r="AT9" i="7"/>
  <c r="AS9" i="7"/>
  <c r="AR9" i="7"/>
  <c r="AQ9" i="7"/>
  <c r="AP9" i="7"/>
  <c r="AO9" i="7"/>
  <c r="AN9" i="7"/>
  <c r="AM9" i="7"/>
  <c r="AL9" i="7"/>
  <c r="AK9" i="7"/>
  <c r="AJ9" i="7"/>
  <c r="AI9" i="7"/>
  <c r="AH9" i="7"/>
  <c r="AG9" i="7"/>
  <c r="AF9" i="7"/>
  <c r="AE9" i="7"/>
  <c r="AD9" i="7"/>
  <c r="AC9" i="7"/>
  <c r="AB9" i="7"/>
  <c r="AA9" i="7"/>
  <c r="Z9" i="7"/>
  <c r="Y9" i="7"/>
  <c r="X9" i="7"/>
  <c r="W9" i="7"/>
  <c r="V9" i="7"/>
  <c r="U9" i="7"/>
  <c r="T9" i="7"/>
  <c r="S9" i="7"/>
  <c r="R9" i="7"/>
  <c r="Q9" i="7"/>
  <c r="P9" i="7"/>
  <c r="O9" i="7"/>
  <c r="N9" i="7"/>
  <c r="M9" i="7"/>
  <c r="L9" i="7"/>
  <c r="K9" i="7"/>
  <c r="J9" i="7"/>
  <c r="I9" i="7"/>
  <c r="H9" i="7"/>
  <c r="G9" i="7"/>
  <c r="AZ9" i="7" s="1"/>
  <c r="AY8" i="7"/>
  <c r="AX8" i="7"/>
  <c r="AW8" i="7"/>
  <c r="AV8" i="7"/>
  <c r="AU8" i="7"/>
  <c r="AT8" i="7"/>
  <c r="AS8" i="7"/>
  <c r="AR8" i="7"/>
  <c r="AQ8" i="7"/>
  <c r="AP8" i="7"/>
  <c r="AO8" i="7"/>
  <c r="AN8" i="7"/>
  <c r="AM8" i="7"/>
  <c r="AL8" i="7"/>
  <c r="AK8" i="7"/>
  <c r="AJ8" i="7"/>
  <c r="AI8" i="7"/>
  <c r="AH8" i="7"/>
  <c r="AG8" i="7"/>
  <c r="AF8" i="7"/>
  <c r="AE8" i="7"/>
  <c r="AD8" i="7"/>
  <c r="AC8" i="7"/>
  <c r="AB8" i="7"/>
  <c r="AA8" i="7"/>
  <c r="Z8" i="7"/>
  <c r="Y8" i="7"/>
  <c r="X8" i="7"/>
  <c r="W8" i="7"/>
  <c r="V8" i="7"/>
  <c r="U8" i="7"/>
  <c r="T8" i="7"/>
  <c r="S8" i="7"/>
  <c r="R8" i="7"/>
  <c r="Q8" i="7"/>
  <c r="P8" i="7"/>
  <c r="O8" i="7"/>
  <c r="N8" i="7"/>
  <c r="M8" i="7"/>
  <c r="L8" i="7"/>
  <c r="K8" i="7"/>
  <c r="J8" i="7"/>
  <c r="I8" i="7"/>
  <c r="H8" i="7"/>
  <c r="G8" i="7"/>
  <c r="AZ8" i="7" s="1"/>
  <c r="AY7" i="7"/>
  <c r="AX7" i="7"/>
  <c r="AW7" i="7"/>
  <c r="AV7" i="7"/>
  <c r="AU7" i="7"/>
  <c r="AT7" i="7"/>
  <c r="AS7" i="7"/>
  <c r="AR7" i="7"/>
  <c r="AQ7" i="7"/>
  <c r="AP7" i="7"/>
  <c r="AO7" i="7"/>
  <c r="AN7" i="7"/>
  <c r="AM7" i="7"/>
  <c r="AL7" i="7"/>
  <c r="AK7" i="7"/>
  <c r="AJ7" i="7"/>
  <c r="AI7" i="7"/>
  <c r="AH7" i="7"/>
  <c r="AG7" i="7"/>
  <c r="AF7" i="7"/>
  <c r="AE7" i="7"/>
  <c r="AD7" i="7"/>
  <c r="AC7" i="7"/>
  <c r="AB7" i="7"/>
  <c r="AA7" i="7"/>
  <c r="Z7" i="7"/>
  <c r="Y7" i="7"/>
  <c r="X7" i="7"/>
  <c r="W7" i="7"/>
  <c r="V7" i="7"/>
  <c r="U7" i="7"/>
  <c r="T7" i="7"/>
  <c r="S7" i="7"/>
  <c r="R7" i="7"/>
  <c r="Q7" i="7"/>
  <c r="P7" i="7"/>
  <c r="O7" i="7"/>
  <c r="N7" i="7"/>
  <c r="M7" i="7"/>
  <c r="L7" i="7"/>
  <c r="K7" i="7"/>
  <c r="J7" i="7"/>
  <c r="I7" i="7"/>
  <c r="H7" i="7"/>
  <c r="G7" i="7"/>
  <c r="AZ7" i="7" s="1"/>
  <c r="AY6" i="7"/>
  <c r="AX6" i="7"/>
  <c r="AW6" i="7"/>
  <c r="AV6" i="7"/>
  <c r="AU6" i="7"/>
  <c r="AT6" i="7"/>
  <c r="AS6" i="7"/>
  <c r="AR6" i="7"/>
  <c r="AQ6" i="7"/>
  <c r="AP6" i="7"/>
  <c r="AO6" i="7"/>
  <c r="AN6" i="7"/>
  <c r="AM6" i="7"/>
  <c r="AL6" i="7"/>
  <c r="AK6" i="7"/>
  <c r="AJ6" i="7"/>
  <c r="AI6" i="7"/>
  <c r="AH6" i="7"/>
  <c r="AG6" i="7"/>
  <c r="AF6" i="7"/>
  <c r="AE6" i="7"/>
  <c r="AD6" i="7"/>
  <c r="AC6" i="7"/>
  <c r="AB6" i="7"/>
  <c r="AA6" i="7"/>
  <c r="Z6" i="7"/>
  <c r="Y6" i="7"/>
  <c r="X6" i="7"/>
  <c r="W6" i="7"/>
  <c r="V6" i="7"/>
  <c r="U6" i="7"/>
  <c r="T6" i="7"/>
  <c r="S6" i="7"/>
  <c r="R6" i="7"/>
  <c r="Q6" i="7"/>
  <c r="P6" i="7"/>
  <c r="O6" i="7"/>
  <c r="N6" i="7"/>
  <c r="M6" i="7"/>
  <c r="L6" i="7"/>
  <c r="K6" i="7"/>
  <c r="J6" i="7"/>
  <c r="I6" i="7"/>
  <c r="H6" i="7"/>
  <c r="G6" i="7"/>
  <c r="AY116" i="6"/>
  <c r="AX116" i="6"/>
  <c r="AW116" i="6"/>
  <c r="AV116" i="6"/>
  <c r="AU116" i="6"/>
  <c r="AT116" i="6"/>
  <c r="AS116" i="6"/>
  <c r="AR116" i="6"/>
  <c r="AQ116" i="6"/>
  <c r="AP116" i="6"/>
  <c r="AO116" i="6"/>
  <c r="AN116" i="6"/>
  <c r="AM116" i="6"/>
  <c r="AL116" i="6"/>
  <c r="AK116" i="6"/>
  <c r="AJ116" i="6"/>
  <c r="AI116" i="6"/>
  <c r="AH116" i="6"/>
  <c r="AG116" i="6"/>
  <c r="AF116" i="6"/>
  <c r="AE116" i="6"/>
  <c r="AD116" i="6"/>
  <c r="AC116" i="6"/>
  <c r="AB116" i="6"/>
  <c r="AA116" i="6"/>
  <c r="Z116" i="6"/>
  <c r="Y116" i="6"/>
  <c r="X116" i="6"/>
  <c r="W116" i="6"/>
  <c r="V116" i="6"/>
  <c r="U116" i="6"/>
  <c r="T116" i="6"/>
  <c r="S116" i="6"/>
  <c r="R116" i="6"/>
  <c r="Q116" i="6"/>
  <c r="P116" i="6"/>
  <c r="O116" i="6"/>
  <c r="N116" i="6"/>
  <c r="M116" i="6"/>
  <c r="L116" i="6"/>
  <c r="K116" i="6"/>
  <c r="J116" i="6"/>
  <c r="I116" i="6"/>
  <c r="H116" i="6"/>
  <c r="G116" i="6"/>
  <c r="AY115" i="6"/>
  <c r="AX115" i="6"/>
  <c r="AW115" i="6"/>
  <c r="AV115" i="6"/>
  <c r="AU115" i="6"/>
  <c r="AT115" i="6"/>
  <c r="AS115" i="6"/>
  <c r="AR115" i="6"/>
  <c r="AQ115" i="6"/>
  <c r="AP115" i="6"/>
  <c r="AO115" i="6"/>
  <c r="AN115" i="6"/>
  <c r="AM115" i="6"/>
  <c r="AL115" i="6"/>
  <c r="AK115" i="6"/>
  <c r="AJ115" i="6"/>
  <c r="AI115" i="6"/>
  <c r="AH115" i="6"/>
  <c r="AG115" i="6"/>
  <c r="AF115" i="6"/>
  <c r="AE115" i="6"/>
  <c r="AD115" i="6"/>
  <c r="AC115" i="6"/>
  <c r="AB115" i="6"/>
  <c r="AA115" i="6"/>
  <c r="Z115" i="6"/>
  <c r="Y115" i="6"/>
  <c r="X115" i="6"/>
  <c r="W115" i="6"/>
  <c r="V115" i="6"/>
  <c r="U115" i="6"/>
  <c r="T115" i="6"/>
  <c r="S115" i="6"/>
  <c r="R115" i="6"/>
  <c r="Q115" i="6"/>
  <c r="P115" i="6"/>
  <c r="O115" i="6"/>
  <c r="N115" i="6"/>
  <c r="M115" i="6"/>
  <c r="L115" i="6"/>
  <c r="K115" i="6"/>
  <c r="J115" i="6"/>
  <c r="I115" i="6"/>
  <c r="H115" i="6"/>
  <c r="G115" i="6"/>
  <c r="AY114" i="6"/>
  <c r="AX114" i="6"/>
  <c r="AW114" i="6"/>
  <c r="AV114" i="6"/>
  <c r="AU114" i="6"/>
  <c r="AT114" i="6"/>
  <c r="AS114" i="6"/>
  <c r="AR114" i="6"/>
  <c r="AQ114" i="6"/>
  <c r="AP114" i="6"/>
  <c r="AO114" i="6"/>
  <c r="AN114" i="6"/>
  <c r="AM114" i="6"/>
  <c r="AL114" i="6"/>
  <c r="AK114" i="6"/>
  <c r="AJ114" i="6"/>
  <c r="AI114" i="6"/>
  <c r="AH114" i="6"/>
  <c r="AG114" i="6"/>
  <c r="AF114" i="6"/>
  <c r="AE114" i="6"/>
  <c r="AD114" i="6"/>
  <c r="AC114" i="6"/>
  <c r="AB114" i="6"/>
  <c r="AA114" i="6"/>
  <c r="Z114" i="6"/>
  <c r="Y114" i="6"/>
  <c r="X114" i="6"/>
  <c r="W114" i="6"/>
  <c r="V114" i="6"/>
  <c r="U114" i="6"/>
  <c r="T114" i="6"/>
  <c r="S114" i="6"/>
  <c r="R114" i="6"/>
  <c r="Q114" i="6"/>
  <c r="P114" i="6"/>
  <c r="O114" i="6"/>
  <c r="N114" i="6"/>
  <c r="M114" i="6"/>
  <c r="L114" i="6"/>
  <c r="K114" i="6"/>
  <c r="J114" i="6"/>
  <c r="I114" i="6"/>
  <c r="H114" i="6"/>
  <c r="G114" i="6"/>
  <c r="AY113" i="6"/>
  <c r="AX113" i="6"/>
  <c r="AW113" i="6"/>
  <c r="AV113" i="6"/>
  <c r="AU113" i="6"/>
  <c r="AT113" i="6"/>
  <c r="AS113" i="6"/>
  <c r="AR113" i="6"/>
  <c r="AQ113" i="6"/>
  <c r="AP113" i="6"/>
  <c r="AO113" i="6"/>
  <c r="AN113" i="6"/>
  <c r="AM113" i="6"/>
  <c r="AL113" i="6"/>
  <c r="AK113" i="6"/>
  <c r="AJ113" i="6"/>
  <c r="AI113" i="6"/>
  <c r="AH113" i="6"/>
  <c r="AG113" i="6"/>
  <c r="AF113" i="6"/>
  <c r="AE113" i="6"/>
  <c r="AD113" i="6"/>
  <c r="AC113" i="6"/>
  <c r="AB113" i="6"/>
  <c r="AA113" i="6"/>
  <c r="Z113" i="6"/>
  <c r="Y113" i="6"/>
  <c r="X113" i="6"/>
  <c r="W113" i="6"/>
  <c r="V113" i="6"/>
  <c r="U113" i="6"/>
  <c r="T113" i="6"/>
  <c r="S113" i="6"/>
  <c r="R113" i="6"/>
  <c r="Q113" i="6"/>
  <c r="P113" i="6"/>
  <c r="O113" i="6"/>
  <c r="N113" i="6"/>
  <c r="M113" i="6"/>
  <c r="L113" i="6"/>
  <c r="K113" i="6"/>
  <c r="J113" i="6"/>
  <c r="I113" i="6"/>
  <c r="H113" i="6"/>
  <c r="G113" i="6"/>
  <c r="AY112" i="6"/>
  <c r="AX112" i="6"/>
  <c r="AW112" i="6"/>
  <c r="AV112" i="6"/>
  <c r="AU112" i="6"/>
  <c r="AT112" i="6"/>
  <c r="AS112" i="6"/>
  <c r="AR112" i="6"/>
  <c r="AQ112" i="6"/>
  <c r="AP112" i="6"/>
  <c r="AO112" i="6"/>
  <c r="AN112" i="6"/>
  <c r="AM112" i="6"/>
  <c r="AL112" i="6"/>
  <c r="AK112" i="6"/>
  <c r="AJ112" i="6"/>
  <c r="AI112" i="6"/>
  <c r="AH112" i="6"/>
  <c r="AG112" i="6"/>
  <c r="AF112" i="6"/>
  <c r="AE112" i="6"/>
  <c r="AD112" i="6"/>
  <c r="AC112" i="6"/>
  <c r="AB112" i="6"/>
  <c r="AA112" i="6"/>
  <c r="Z112" i="6"/>
  <c r="Y112" i="6"/>
  <c r="X112" i="6"/>
  <c r="W112" i="6"/>
  <c r="V112" i="6"/>
  <c r="U112" i="6"/>
  <c r="T112" i="6"/>
  <c r="S112" i="6"/>
  <c r="R112" i="6"/>
  <c r="Q112" i="6"/>
  <c r="P112" i="6"/>
  <c r="O112" i="6"/>
  <c r="N112" i="6"/>
  <c r="M112" i="6"/>
  <c r="L112" i="6"/>
  <c r="K112" i="6"/>
  <c r="J112" i="6"/>
  <c r="I112" i="6"/>
  <c r="H112" i="6"/>
  <c r="G112" i="6"/>
  <c r="AY111" i="6"/>
  <c r="AX111" i="6"/>
  <c r="AW111" i="6"/>
  <c r="AV111" i="6"/>
  <c r="AU111" i="6"/>
  <c r="AT111" i="6"/>
  <c r="AS111" i="6"/>
  <c r="AR111" i="6"/>
  <c r="AQ111" i="6"/>
  <c r="AP111" i="6"/>
  <c r="AO111" i="6"/>
  <c r="AN111" i="6"/>
  <c r="AM111" i="6"/>
  <c r="AL111" i="6"/>
  <c r="AK111" i="6"/>
  <c r="AJ111" i="6"/>
  <c r="AI111" i="6"/>
  <c r="AH111" i="6"/>
  <c r="AG111" i="6"/>
  <c r="AF111" i="6"/>
  <c r="AE111" i="6"/>
  <c r="AD111" i="6"/>
  <c r="AC111" i="6"/>
  <c r="AB111" i="6"/>
  <c r="AA111" i="6"/>
  <c r="Z111" i="6"/>
  <c r="Y111" i="6"/>
  <c r="X111" i="6"/>
  <c r="W111" i="6"/>
  <c r="V111" i="6"/>
  <c r="U111" i="6"/>
  <c r="T111" i="6"/>
  <c r="S111" i="6"/>
  <c r="R111" i="6"/>
  <c r="Q111" i="6"/>
  <c r="P111" i="6"/>
  <c r="O111" i="6"/>
  <c r="N111" i="6"/>
  <c r="M111" i="6"/>
  <c r="L111" i="6"/>
  <c r="K111" i="6"/>
  <c r="J111" i="6"/>
  <c r="I111" i="6"/>
  <c r="H111" i="6"/>
  <c r="G111" i="6"/>
  <c r="AY110" i="6"/>
  <c r="AX110" i="6"/>
  <c r="AW110" i="6"/>
  <c r="AV110" i="6"/>
  <c r="AU110" i="6"/>
  <c r="AT110" i="6"/>
  <c r="AS110" i="6"/>
  <c r="AR110" i="6"/>
  <c r="AQ110" i="6"/>
  <c r="AP110" i="6"/>
  <c r="AO110" i="6"/>
  <c r="AN110" i="6"/>
  <c r="AM110" i="6"/>
  <c r="AL110" i="6"/>
  <c r="AK110" i="6"/>
  <c r="AJ110" i="6"/>
  <c r="AI110" i="6"/>
  <c r="AH110" i="6"/>
  <c r="AG110" i="6"/>
  <c r="AF110" i="6"/>
  <c r="AE110" i="6"/>
  <c r="AD110" i="6"/>
  <c r="AC110" i="6"/>
  <c r="AB110" i="6"/>
  <c r="AA110" i="6"/>
  <c r="Z110" i="6"/>
  <c r="Y110" i="6"/>
  <c r="X110" i="6"/>
  <c r="W110" i="6"/>
  <c r="V110" i="6"/>
  <c r="U110" i="6"/>
  <c r="T110" i="6"/>
  <c r="S110" i="6"/>
  <c r="R110" i="6"/>
  <c r="Q110" i="6"/>
  <c r="P110" i="6"/>
  <c r="O110" i="6"/>
  <c r="N110" i="6"/>
  <c r="M110" i="6"/>
  <c r="L110" i="6"/>
  <c r="K110" i="6"/>
  <c r="J110" i="6"/>
  <c r="I110" i="6"/>
  <c r="H110" i="6"/>
  <c r="G110" i="6"/>
  <c r="AY109" i="6"/>
  <c r="AX109" i="6"/>
  <c r="AW109" i="6"/>
  <c r="AV109" i="6"/>
  <c r="AU109" i="6"/>
  <c r="AT109" i="6"/>
  <c r="AS109" i="6"/>
  <c r="AR109" i="6"/>
  <c r="AQ109" i="6"/>
  <c r="AP109" i="6"/>
  <c r="AO109" i="6"/>
  <c r="AN109" i="6"/>
  <c r="AM109" i="6"/>
  <c r="AL109" i="6"/>
  <c r="AK109" i="6"/>
  <c r="AJ109" i="6"/>
  <c r="AI109" i="6"/>
  <c r="AH109" i="6"/>
  <c r="AG109" i="6"/>
  <c r="AF109" i="6"/>
  <c r="AE109" i="6"/>
  <c r="AD109" i="6"/>
  <c r="AC109" i="6"/>
  <c r="AB109" i="6"/>
  <c r="AA109" i="6"/>
  <c r="Z109" i="6"/>
  <c r="Y109" i="6"/>
  <c r="X109" i="6"/>
  <c r="W109" i="6"/>
  <c r="V109" i="6"/>
  <c r="U109" i="6"/>
  <c r="T109" i="6"/>
  <c r="S109" i="6"/>
  <c r="R109" i="6"/>
  <c r="Q109" i="6"/>
  <c r="P109" i="6"/>
  <c r="O109" i="6"/>
  <c r="N109" i="6"/>
  <c r="M109" i="6"/>
  <c r="L109" i="6"/>
  <c r="K109" i="6"/>
  <c r="J109" i="6"/>
  <c r="I109" i="6"/>
  <c r="H109" i="6"/>
  <c r="G109" i="6"/>
  <c r="AY108" i="6"/>
  <c r="AX108" i="6"/>
  <c r="AW108" i="6"/>
  <c r="AV108" i="6"/>
  <c r="AU108" i="6"/>
  <c r="AT108" i="6"/>
  <c r="AS108" i="6"/>
  <c r="AR108" i="6"/>
  <c r="AQ108" i="6"/>
  <c r="AP108" i="6"/>
  <c r="AO108" i="6"/>
  <c r="AN108" i="6"/>
  <c r="AM108" i="6"/>
  <c r="AL108" i="6"/>
  <c r="AK108" i="6"/>
  <c r="AJ108" i="6"/>
  <c r="AI108" i="6"/>
  <c r="AH108" i="6"/>
  <c r="AG108" i="6"/>
  <c r="AF108" i="6"/>
  <c r="AE108" i="6"/>
  <c r="AD108" i="6"/>
  <c r="AC108" i="6"/>
  <c r="AB108" i="6"/>
  <c r="AA108" i="6"/>
  <c r="Z108" i="6"/>
  <c r="Y108" i="6"/>
  <c r="X108" i="6"/>
  <c r="W108" i="6"/>
  <c r="V108" i="6"/>
  <c r="U108" i="6"/>
  <c r="T108" i="6"/>
  <c r="S108" i="6"/>
  <c r="R108" i="6"/>
  <c r="Q108" i="6"/>
  <c r="P108" i="6"/>
  <c r="O108" i="6"/>
  <c r="N108" i="6"/>
  <c r="M108" i="6"/>
  <c r="L108" i="6"/>
  <c r="K108" i="6"/>
  <c r="J108" i="6"/>
  <c r="I108" i="6"/>
  <c r="H108" i="6"/>
  <c r="G108" i="6"/>
  <c r="AY107" i="6"/>
  <c r="AX107" i="6"/>
  <c r="AW107" i="6"/>
  <c r="AV107" i="6"/>
  <c r="AU107" i="6"/>
  <c r="AT107" i="6"/>
  <c r="AS107" i="6"/>
  <c r="AR107" i="6"/>
  <c r="AQ107" i="6"/>
  <c r="AP107" i="6"/>
  <c r="AO107" i="6"/>
  <c r="AN107" i="6"/>
  <c r="AM107" i="6"/>
  <c r="AL107" i="6"/>
  <c r="AK107" i="6"/>
  <c r="AJ107" i="6"/>
  <c r="AI107" i="6"/>
  <c r="AH107" i="6"/>
  <c r="AG107" i="6"/>
  <c r="AF107" i="6"/>
  <c r="AE107" i="6"/>
  <c r="AD107" i="6"/>
  <c r="AC107" i="6"/>
  <c r="AB107" i="6"/>
  <c r="AA107" i="6"/>
  <c r="Z107" i="6"/>
  <c r="Y107" i="6"/>
  <c r="X107" i="6"/>
  <c r="W107" i="6"/>
  <c r="V107" i="6"/>
  <c r="U107" i="6"/>
  <c r="T107" i="6"/>
  <c r="S107" i="6"/>
  <c r="R107" i="6"/>
  <c r="Q107" i="6"/>
  <c r="P107" i="6"/>
  <c r="O107" i="6"/>
  <c r="N107" i="6"/>
  <c r="M107" i="6"/>
  <c r="L107" i="6"/>
  <c r="K107" i="6"/>
  <c r="J107" i="6"/>
  <c r="I107" i="6"/>
  <c r="H107" i="6"/>
  <c r="G107" i="6"/>
  <c r="AY106" i="6"/>
  <c r="AX106" i="6"/>
  <c r="AW106" i="6"/>
  <c r="AV106" i="6"/>
  <c r="AU106" i="6"/>
  <c r="AT106" i="6"/>
  <c r="AS106" i="6"/>
  <c r="AR106" i="6"/>
  <c r="AQ106" i="6"/>
  <c r="AP106" i="6"/>
  <c r="AO106" i="6"/>
  <c r="AN106" i="6"/>
  <c r="AM106" i="6"/>
  <c r="AL106" i="6"/>
  <c r="AK106" i="6"/>
  <c r="AJ106" i="6"/>
  <c r="AI106" i="6"/>
  <c r="AH106" i="6"/>
  <c r="AG106" i="6"/>
  <c r="AF106" i="6"/>
  <c r="AE106" i="6"/>
  <c r="AD106" i="6"/>
  <c r="AC106" i="6"/>
  <c r="AB106" i="6"/>
  <c r="AA106" i="6"/>
  <c r="Z106" i="6"/>
  <c r="Y106" i="6"/>
  <c r="X106" i="6"/>
  <c r="W106" i="6"/>
  <c r="V106" i="6"/>
  <c r="U106" i="6"/>
  <c r="T106" i="6"/>
  <c r="S106" i="6"/>
  <c r="R106" i="6"/>
  <c r="Q106" i="6"/>
  <c r="P106" i="6"/>
  <c r="O106" i="6"/>
  <c r="N106" i="6"/>
  <c r="M106" i="6"/>
  <c r="L106" i="6"/>
  <c r="K106" i="6"/>
  <c r="J106" i="6"/>
  <c r="I106" i="6"/>
  <c r="H106" i="6"/>
  <c r="G106" i="6"/>
  <c r="AY105" i="6"/>
  <c r="AX105" i="6"/>
  <c r="AW105" i="6"/>
  <c r="AV105" i="6"/>
  <c r="AU105" i="6"/>
  <c r="AT105" i="6"/>
  <c r="AS105" i="6"/>
  <c r="AR105" i="6"/>
  <c r="AQ105" i="6"/>
  <c r="AP105" i="6"/>
  <c r="AO105" i="6"/>
  <c r="AN105" i="6"/>
  <c r="AM105" i="6"/>
  <c r="AL105" i="6"/>
  <c r="AK105" i="6"/>
  <c r="AJ105" i="6"/>
  <c r="AI105" i="6"/>
  <c r="AH105" i="6"/>
  <c r="AG105" i="6"/>
  <c r="AF105" i="6"/>
  <c r="AE105" i="6"/>
  <c r="AD105" i="6"/>
  <c r="AC105" i="6"/>
  <c r="AB105" i="6"/>
  <c r="AA105" i="6"/>
  <c r="Z105" i="6"/>
  <c r="Y105" i="6"/>
  <c r="X105" i="6"/>
  <c r="W105" i="6"/>
  <c r="V105" i="6"/>
  <c r="U105" i="6"/>
  <c r="T105" i="6"/>
  <c r="S105" i="6"/>
  <c r="R105" i="6"/>
  <c r="Q105" i="6"/>
  <c r="P105" i="6"/>
  <c r="O105" i="6"/>
  <c r="N105" i="6"/>
  <c r="M105" i="6"/>
  <c r="L105" i="6"/>
  <c r="K105" i="6"/>
  <c r="J105" i="6"/>
  <c r="I105" i="6"/>
  <c r="H105" i="6"/>
  <c r="G105" i="6"/>
  <c r="AY104" i="6"/>
  <c r="AX104" i="6"/>
  <c r="AW104" i="6"/>
  <c r="AV104" i="6"/>
  <c r="AU104" i="6"/>
  <c r="AT104" i="6"/>
  <c r="AS104" i="6"/>
  <c r="AR104" i="6"/>
  <c r="AQ104" i="6"/>
  <c r="AP104" i="6"/>
  <c r="AO104" i="6"/>
  <c r="AN104" i="6"/>
  <c r="AM104" i="6"/>
  <c r="AL104" i="6"/>
  <c r="AK104" i="6"/>
  <c r="AJ104" i="6"/>
  <c r="AI104" i="6"/>
  <c r="AH104" i="6"/>
  <c r="AG104" i="6"/>
  <c r="AF104" i="6"/>
  <c r="AE104" i="6"/>
  <c r="AD104" i="6"/>
  <c r="AC104" i="6"/>
  <c r="AB104" i="6"/>
  <c r="AA104" i="6"/>
  <c r="Z104" i="6"/>
  <c r="Y104" i="6"/>
  <c r="X104" i="6"/>
  <c r="W104" i="6"/>
  <c r="V104" i="6"/>
  <c r="U104" i="6"/>
  <c r="T104" i="6"/>
  <c r="S104" i="6"/>
  <c r="R104" i="6"/>
  <c r="Q104" i="6"/>
  <c r="P104" i="6"/>
  <c r="O104" i="6"/>
  <c r="N104" i="6"/>
  <c r="M104" i="6"/>
  <c r="L104" i="6"/>
  <c r="K104" i="6"/>
  <c r="J104" i="6"/>
  <c r="I104" i="6"/>
  <c r="H104" i="6"/>
  <c r="G104" i="6"/>
  <c r="AY103" i="6"/>
  <c r="AX103" i="6"/>
  <c r="AW103" i="6"/>
  <c r="AV103" i="6"/>
  <c r="AU103" i="6"/>
  <c r="AT103" i="6"/>
  <c r="AS103" i="6"/>
  <c r="AR103" i="6"/>
  <c r="AQ103" i="6"/>
  <c r="AP103" i="6"/>
  <c r="AO103" i="6"/>
  <c r="AN103" i="6"/>
  <c r="AM103" i="6"/>
  <c r="AL103" i="6"/>
  <c r="AK103" i="6"/>
  <c r="AJ103" i="6"/>
  <c r="AI103" i="6"/>
  <c r="AH103" i="6"/>
  <c r="AG103" i="6"/>
  <c r="AF103" i="6"/>
  <c r="AE103" i="6"/>
  <c r="AD103" i="6"/>
  <c r="AC103" i="6"/>
  <c r="AB103" i="6"/>
  <c r="AA103" i="6"/>
  <c r="Z103" i="6"/>
  <c r="Y103" i="6"/>
  <c r="X103" i="6"/>
  <c r="W103" i="6"/>
  <c r="V103" i="6"/>
  <c r="U103" i="6"/>
  <c r="T103" i="6"/>
  <c r="S103" i="6"/>
  <c r="R103" i="6"/>
  <c r="Q103" i="6"/>
  <c r="P103" i="6"/>
  <c r="O103" i="6"/>
  <c r="N103" i="6"/>
  <c r="M103" i="6"/>
  <c r="L103" i="6"/>
  <c r="K103" i="6"/>
  <c r="J103" i="6"/>
  <c r="I103" i="6"/>
  <c r="H103" i="6"/>
  <c r="G103" i="6"/>
  <c r="AY102" i="6"/>
  <c r="AX102" i="6"/>
  <c r="AW102" i="6"/>
  <c r="AV102" i="6"/>
  <c r="AU102" i="6"/>
  <c r="AT102" i="6"/>
  <c r="AS102" i="6"/>
  <c r="AR102" i="6"/>
  <c r="AQ102" i="6"/>
  <c r="AP102" i="6"/>
  <c r="AO102" i="6"/>
  <c r="AN102" i="6"/>
  <c r="AM102" i="6"/>
  <c r="AL102" i="6"/>
  <c r="AK102" i="6"/>
  <c r="AJ102" i="6"/>
  <c r="AI102" i="6"/>
  <c r="AH102" i="6"/>
  <c r="AG102" i="6"/>
  <c r="AF102" i="6"/>
  <c r="AE102" i="6"/>
  <c r="AD102" i="6"/>
  <c r="AC102" i="6"/>
  <c r="AB102" i="6"/>
  <c r="AA102" i="6"/>
  <c r="Z102" i="6"/>
  <c r="Y102" i="6"/>
  <c r="X102" i="6"/>
  <c r="W102" i="6"/>
  <c r="V102" i="6"/>
  <c r="U102" i="6"/>
  <c r="T102" i="6"/>
  <c r="S102" i="6"/>
  <c r="R102" i="6"/>
  <c r="Q102" i="6"/>
  <c r="P102" i="6"/>
  <c r="O102" i="6"/>
  <c r="N102" i="6"/>
  <c r="M102" i="6"/>
  <c r="L102" i="6"/>
  <c r="K102" i="6"/>
  <c r="J102" i="6"/>
  <c r="I102" i="6"/>
  <c r="H102" i="6"/>
  <c r="G102" i="6"/>
  <c r="AY101" i="6"/>
  <c r="AX101" i="6"/>
  <c r="AW101" i="6"/>
  <c r="AV101" i="6"/>
  <c r="AU101" i="6"/>
  <c r="AT101" i="6"/>
  <c r="AS101" i="6"/>
  <c r="AR101" i="6"/>
  <c r="AQ101" i="6"/>
  <c r="AP101" i="6"/>
  <c r="AO101" i="6"/>
  <c r="AN101" i="6"/>
  <c r="AM101" i="6"/>
  <c r="AL101" i="6"/>
  <c r="AK101" i="6"/>
  <c r="AJ101" i="6"/>
  <c r="AI101" i="6"/>
  <c r="AH101" i="6"/>
  <c r="AG101" i="6"/>
  <c r="AF101" i="6"/>
  <c r="AE101" i="6"/>
  <c r="AD101" i="6"/>
  <c r="AC101" i="6"/>
  <c r="AB101" i="6"/>
  <c r="AA101" i="6"/>
  <c r="Z101" i="6"/>
  <c r="Y101" i="6"/>
  <c r="X101" i="6"/>
  <c r="W101" i="6"/>
  <c r="V101" i="6"/>
  <c r="U101" i="6"/>
  <c r="T101" i="6"/>
  <c r="S101" i="6"/>
  <c r="R101" i="6"/>
  <c r="Q101" i="6"/>
  <c r="P101" i="6"/>
  <c r="O101" i="6"/>
  <c r="N101" i="6"/>
  <c r="M101" i="6"/>
  <c r="L101" i="6"/>
  <c r="K101" i="6"/>
  <c r="J101" i="6"/>
  <c r="I101" i="6"/>
  <c r="H101" i="6"/>
  <c r="G101" i="6"/>
  <c r="AY100" i="6"/>
  <c r="AX100" i="6"/>
  <c r="AW100" i="6"/>
  <c r="AV100" i="6"/>
  <c r="AU100" i="6"/>
  <c r="AT100" i="6"/>
  <c r="AS100" i="6"/>
  <c r="AR100" i="6"/>
  <c r="AQ100" i="6"/>
  <c r="AP100" i="6"/>
  <c r="AO100" i="6"/>
  <c r="AN100" i="6"/>
  <c r="AM100" i="6"/>
  <c r="AL100" i="6"/>
  <c r="AK100" i="6"/>
  <c r="AJ100" i="6"/>
  <c r="AI100" i="6"/>
  <c r="AH100" i="6"/>
  <c r="AG100" i="6"/>
  <c r="AF100" i="6"/>
  <c r="AE100" i="6"/>
  <c r="AD100" i="6"/>
  <c r="AC100" i="6"/>
  <c r="AB100" i="6"/>
  <c r="AA100" i="6"/>
  <c r="Z100" i="6"/>
  <c r="Y100" i="6"/>
  <c r="X100" i="6"/>
  <c r="W100" i="6"/>
  <c r="V100" i="6"/>
  <c r="U100" i="6"/>
  <c r="T100" i="6"/>
  <c r="S100" i="6"/>
  <c r="R100" i="6"/>
  <c r="Q100" i="6"/>
  <c r="P100" i="6"/>
  <c r="O100" i="6"/>
  <c r="N100" i="6"/>
  <c r="M100" i="6"/>
  <c r="L100" i="6"/>
  <c r="K100" i="6"/>
  <c r="J100" i="6"/>
  <c r="I100" i="6"/>
  <c r="H100" i="6"/>
  <c r="G100" i="6"/>
  <c r="AY99" i="6"/>
  <c r="AX99" i="6"/>
  <c r="AW99" i="6"/>
  <c r="AV99" i="6"/>
  <c r="AU99" i="6"/>
  <c r="AT99" i="6"/>
  <c r="AS99" i="6"/>
  <c r="AR99" i="6"/>
  <c r="AQ99" i="6"/>
  <c r="AP99" i="6"/>
  <c r="AO99" i="6"/>
  <c r="AN99" i="6"/>
  <c r="AM99" i="6"/>
  <c r="AL99" i="6"/>
  <c r="AK99" i="6"/>
  <c r="AJ99" i="6"/>
  <c r="AI99" i="6"/>
  <c r="AH99" i="6"/>
  <c r="AG99" i="6"/>
  <c r="AF99" i="6"/>
  <c r="AE99" i="6"/>
  <c r="AD99" i="6"/>
  <c r="AC99" i="6"/>
  <c r="AB99" i="6"/>
  <c r="AA99" i="6"/>
  <c r="Z99" i="6"/>
  <c r="Y99" i="6"/>
  <c r="X99" i="6"/>
  <c r="W99" i="6"/>
  <c r="V99" i="6"/>
  <c r="U99" i="6"/>
  <c r="T99" i="6"/>
  <c r="S99" i="6"/>
  <c r="R99" i="6"/>
  <c r="Q99" i="6"/>
  <c r="P99" i="6"/>
  <c r="O99" i="6"/>
  <c r="N99" i="6"/>
  <c r="M99" i="6"/>
  <c r="L99" i="6"/>
  <c r="K99" i="6"/>
  <c r="J99" i="6"/>
  <c r="I99" i="6"/>
  <c r="H99" i="6"/>
  <c r="G99" i="6"/>
  <c r="AY98" i="6"/>
  <c r="AX98" i="6"/>
  <c r="AW98" i="6"/>
  <c r="AV98" i="6"/>
  <c r="AU98" i="6"/>
  <c r="AT98" i="6"/>
  <c r="AS98" i="6"/>
  <c r="AR98" i="6"/>
  <c r="AQ98" i="6"/>
  <c r="AP98" i="6"/>
  <c r="AO98" i="6"/>
  <c r="AN98" i="6"/>
  <c r="AM98" i="6"/>
  <c r="AL98" i="6"/>
  <c r="AK98" i="6"/>
  <c r="AJ98" i="6"/>
  <c r="AI98" i="6"/>
  <c r="AH98" i="6"/>
  <c r="AG98" i="6"/>
  <c r="AF98" i="6"/>
  <c r="AE98" i="6"/>
  <c r="AD98" i="6"/>
  <c r="AC98" i="6"/>
  <c r="AB98" i="6"/>
  <c r="AA98" i="6"/>
  <c r="Z98" i="6"/>
  <c r="Y98" i="6"/>
  <c r="X98" i="6"/>
  <c r="W98" i="6"/>
  <c r="V98" i="6"/>
  <c r="U98" i="6"/>
  <c r="T98" i="6"/>
  <c r="S98" i="6"/>
  <c r="R98" i="6"/>
  <c r="Q98" i="6"/>
  <c r="P98" i="6"/>
  <c r="O98" i="6"/>
  <c r="N98" i="6"/>
  <c r="M98" i="6"/>
  <c r="L98" i="6"/>
  <c r="K98" i="6"/>
  <c r="J98" i="6"/>
  <c r="I98" i="6"/>
  <c r="H98" i="6"/>
  <c r="G98" i="6"/>
  <c r="AY97" i="6"/>
  <c r="AX97" i="6"/>
  <c r="AW97" i="6"/>
  <c r="AV97" i="6"/>
  <c r="AU97" i="6"/>
  <c r="AT97" i="6"/>
  <c r="AS97" i="6"/>
  <c r="AR97" i="6"/>
  <c r="AQ97" i="6"/>
  <c r="AP97" i="6"/>
  <c r="AO97" i="6"/>
  <c r="AN97" i="6"/>
  <c r="AM97" i="6"/>
  <c r="AL97" i="6"/>
  <c r="AK97" i="6"/>
  <c r="AJ97" i="6"/>
  <c r="AI97" i="6"/>
  <c r="AH97" i="6"/>
  <c r="AG97" i="6"/>
  <c r="AF97" i="6"/>
  <c r="AE97" i="6"/>
  <c r="AD97" i="6"/>
  <c r="AC97" i="6"/>
  <c r="AB97" i="6"/>
  <c r="AA97" i="6"/>
  <c r="Z97" i="6"/>
  <c r="Y97" i="6"/>
  <c r="X97" i="6"/>
  <c r="W97" i="6"/>
  <c r="V97" i="6"/>
  <c r="U97" i="6"/>
  <c r="T97" i="6"/>
  <c r="S97" i="6"/>
  <c r="R97" i="6"/>
  <c r="Q97" i="6"/>
  <c r="P97" i="6"/>
  <c r="O97" i="6"/>
  <c r="N97" i="6"/>
  <c r="M97" i="6"/>
  <c r="L97" i="6"/>
  <c r="K97" i="6"/>
  <c r="J97" i="6"/>
  <c r="I97" i="6"/>
  <c r="H97" i="6"/>
  <c r="G97" i="6"/>
  <c r="AY96" i="6"/>
  <c r="AX96" i="6"/>
  <c r="AW96" i="6"/>
  <c r="AV96" i="6"/>
  <c r="AU96" i="6"/>
  <c r="AT96" i="6"/>
  <c r="AS96" i="6"/>
  <c r="AR96" i="6"/>
  <c r="AQ96" i="6"/>
  <c r="AP96" i="6"/>
  <c r="AO96" i="6"/>
  <c r="AN96" i="6"/>
  <c r="AM96" i="6"/>
  <c r="AL96" i="6"/>
  <c r="AK96" i="6"/>
  <c r="AJ96" i="6"/>
  <c r="AI96" i="6"/>
  <c r="AH96" i="6"/>
  <c r="AG96" i="6"/>
  <c r="AF96" i="6"/>
  <c r="AE96" i="6"/>
  <c r="AD96" i="6"/>
  <c r="AC96" i="6"/>
  <c r="AB96" i="6"/>
  <c r="AA96" i="6"/>
  <c r="Z96" i="6"/>
  <c r="Y96" i="6"/>
  <c r="X96" i="6"/>
  <c r="W96" i="6"/>
  <c r="V96" i="6"/>
  <c r="U96" i="6"/>
  <c r="T96" i="6"/>
  <c r="S96" i="6"/>
  <c r="R96" i="6"/>
  <c r="Q96" i="6"/>
  <c r="P96" i="6"/>
  <c r="O96" i="6"/>
  <c r="N96" i="6"/>
  <c r="M96" i="6"/>
  <c r="L96" i="6"/>
  <c r="K96" i="6"/>
  <c r="J96" i="6"/>
  <c r="I96" i="6"/>
  <c r="H96" i="6"/>
  <c r="G96" i="6"/>
  <c r="AY95" i="6"/>
  <c r="AX95" i="6"/>
  <c r="AW95" i="6"/>
  <c r="AV95" i="6"/>
  <c r="AU95" i="6"/>
  <c r="AT95" i="6"/>
  <c r="AS95" i="6"/>
  <c r="AR95" i="6"/>
  <c r="AQ95" i="6"/>
  <c r="AP95" i="6"/>
  <c r="AO95" i="6"/>
  <c r="AN95" i="6"/>
  <c r="AM95" i="6"/>
  <c r="AL95" i="6"/>
  <c r="AK95" i="6"/>
  <c r="AJ95" i="6"/>
  <c r="AI95" i="6"/>
  <c r="AH95" i="6"/>
  <c r="AG95" i="6"/>
  <c r="AF95" i="6"/>
  <c r="AE95" i="6"/>
  <c r="AD95" i="6"/>
  <c r="AC95" i="6"/>
  <c r="AB95" i="6"/>
  <c r="AA95" i="6"/>
  <c r="Z95" i="6"/>
  <c r="Y95" i="6"/>
  <c r="X95" i="6"/>
  <c r="W95" i="6"/>
  <c r="V95" i="6"/>
  <c r="U95" i="6"/>
  <c r="T95" i="6"/>
  <c r="S95" i="6"/>
  <c r="R95" i="6"/>
  <c r="Q95" i="6"/>
  <c r="P95" i="6"/>
  <c r="O95" i="6"/>
  <c r="N95" i="6"/>
  <c r="M95" i="6"/>
  <c r="L95" i="6"/>
  <c r="K95" i="6"/>
  <c r="J95" i="6"/>
  <c r="I95" i="6"/>
  <c r="H95" i="6"/>
  <c r="G95" i="6"/>
  <c r="AY94" i="6"/>
  <c r="AX94" i="6"/>
  <c r="AW94" i="6"/>
  <c r="AV94" i="6"/>
  <c r="AU94" i="6"/>
  <c r="AT94" i="6"/>
  <c r="AS94" i="6"/>
  <c r="AR94" i="6"/>
  <c r="AQ94" i="6"/>
  <c r="AP94" i="6"/>
  <c r="AO94" i="6"/>
  <c r="AN94" i="6"/>
  <c r="AM94" i="6"/>
  <c r="AL94" i="6"/>
  <c r="AK94" i="6"/>
  <c r="AJ94" i="6"/>
  <c r="AI94" i="6"/>
  <c r="AH94" i="6"/>
  <c r="AG94" i="6"/>
  <c r="AF94" i="6"/>
  <c r="AE94" i="6"/>
  <c r="AD94" i="6"/>
  <c r="AC94" i="6"/>
  <c r="AB94" i="6"/>
  <c r="AA94" i="6"/>
  <c r="Z94" i="6"/>
  <c r="Y94" i="6"/>
  <c r="X94" i="6"/>
  <c r="W94" i="6"/>
  <c r="V94" i="6"/>
  <c r="U94" i="6"/>
  <c r="T94" i="6"/>
  <c r="S94" i="6"/>
  <c r="R94" i="6"/>
  <c r="Q94" i="6"/>
  <c r="P94" i="6"/>
  <c r="O94" i="6"/>
  <c r="N94" i="6"/>
  <c r="M94" i="6"/>
  <c r="L94" i="6"/>
  <c r="K94" i="6"/>
  <c r="J94" i="6"/>
  <c r="I94" i="6"/>
  <c r="H94" i="6"/>
  <c r="G94" i="6"/>
  <c r="AY93" i="6"/>
  <c r="AX93" i="6"/>
  <c r="AW93" i="6"/>
  <c r="AV93" i="6"/>
  <c r="AU93" i="6"/>
  <c r="AT93" i="6"/>
  <c r="AS93" i="6"/>
  <c r="AR93" i="6"/>
  <c r="AQ93" i="6"/>
  <c r="AP93" i="6"/>
  <c r="AO93" i="6"/>
  <c r="AN93" i="6"/>
  <c r="AM93" i="6"/>
  <c r="AL93" i="6"/>
  <c r="AK93" i="6"/>
  <c r="AJ93" i="6"/>
  <c r="AI93" i="6"/>
  <c r="AH93" i="6"/>
  <c r="AG93" i="6"/>
  <c r="AF93" i="6"/>
  <c r="AE93" i="6"/>
  <c r="AD93" i="6"/>
  <c r="AC93" i="6"/>
  <c r="AB93" i="6"/>
  <c r="AA93" i="6"/>
  <c r="Z93" i="6"/>
  <c r="Y93" i="6"/>
  <c r="X93" i="6"/>
  <c r="W93" i="6"/>
  <c r="V93" i="6"/>
  <c r="U93" i="6"/>
  <c r="T93" i="6"/>
  <c r="S93" i="6"/>
  <c r="R93" i="6"/>
  <c r="Q93" i="6"/>
  <c r="P93" i="6"/>
  <c r="O93" i="6"/>
  <c r="N93" i="6"/>
  <c r="M93" i="6"/>
  <c r="L93" i="6"/>
  <c r="K93" i="6"/>
  <c r="J93" i="6"/>
  <c r="I93" i="6"/>
  <c r="H93" i="6"/>
  <c r="G93" i="6"/>
  <c r="AY92" i="6"/>
  <c r="AX92" i="6"/>
  <c r="AW92" i="6"/>
  <c r="AV92" i="6"/>
  <c r="AU92" i="6"/>
  <c r="AT92" i="6"/>
  <c r="AS92" i="6"/>
  <c r="AR92" i="6"/>
  <c r="AQ92" i="6"/>
  <c r="AP92" i="6"/>
  <c r="AO92" i="6"/>
  <c r="AN92" i="6"/>
  <c r="AM92" i="6"/>
  <c r="AL92" i="6"/>
  <c r="AK92" i="6"/>
  <c r="AJ92" i="6"/>
  <c r="AI92" i="6"/>
  <c r="AH92" i="6"/>
  <c r="AG92" i="6"/>
  <c r="AF92" i="6"/>
  <c r="AE92" i="6"/>
  <c r="AD92" i="6"/>
  <c r="AC92" i="6"/>
  <c r="AB92" i="6"/>
  <c r="AA92" i="6"/>
  <c r="Z92" i="6"/>
  <c r="Y92" i="6"/>
  <c r="X92" i="6"/>
  <c r="W92" i="6"/>
  <c r="V92" i="6"/>
  <c r="U92" i="6"/>
  <c r="T92" i="6"/>
  <c r="S92" i="6"/>
  <c r="R92" i="6"/>
  <c r="Q92" i="6"/>
  <c r="P92" i="6"/>
  <c r="O92" i="6"/>
  <c r="N92" i="6"/>
  <c r="M92" i="6"/>
  <c r="L92" i="6"/>
  <c r="K92" i="6"/>
  <c r="J92" i="6"/>
  <c r="I92" i="6"/>
  <c r="H92" i="6"/>
  <c r="G92" i="6"/>
  <c r="AY91" i="6"/>
  <c r="AX91" i="6"/>
  <c r="AW91" i="6"/>
  <c r="AV91" i="6"/>
  <c r="AU91" i="6"/>
  <c r="AT91" i="6"/>
  <c r="AS91" i="6"/>
  <c r="AR91" i="6"/>
  <c r="AQ91" i="6"/>
  <c r="AP91" i="6"/>
  <c r="AO91" i="6"/>
  <c r="AN91" i="6"/>
  <c r="AM91" i="6"/>
  <c r="AL91" i="6"/>
  <c r="AK91" i="6"/>
  <c r="AJ91" i="6"/>
  <c r="AI91" i="6"/>
  <c r="AH91" i="6"/>
  <c r="AG91" i="6"/>
  <c r="AF91" i="6"/>
  <c r="AE91" i="6"/>
  <c r="AD91" i="6"/>
  <c r="AC91" i="6"/>
  <c r="AB91" i="6"/>
  <c r="AA91" i="6"/>
  <c r="Z91" i="6"/>
  <c r="Y91" i="6"/>
  <c r="X91" i="6"/>
  <c r="W91" i="6"/>
  <c r="V91" i="6"/>
  <c r="U91" i="6"/>
  <c r="T91" i="6"/>
  <c r="S91" i="6"/>
  <c r="R91" i="6"/>
  <c r="Q91" i="6"/>
  <c r="P91" i="6"/>
  <c r="O91" i="6"/>
  <c r="N91" i="6"/>
  <c r="M91" i="6"/>
  <c r="L91" i="6"/>
  <c r="K91" i="6"/>
  <c r="J91" i="6"/>
  <c r="I91" i="6"/>
  <c r="H91" i="6"/>
  <c r="G91" i="6"/>
  <c r="AY90" i="6"/>
  <c r="AX90" i="6"/>
  <c r="AW90" i="6"/>
  <c r="AV90" i="6"/>
  <c r="AU90" i="6"/>
  <c r="AT90" i="6"/>
  <c r="AS90" i="6"/>
  <c r="AR90" i="6"/>
  <c r="AQ90" i="6"/>
  <c r="AP90" i="6"/>
  <c r="AO90" i="6"/>
  <c r="AN90" i="6"/>
  <c r="AM90" i="6"/>
  <c r="AL90" i="6"/>
  <c r="AK90" i="6"/>
  <c r="AJ90" i="6"/>
  <c r="AI90" i="6"/>
  <c r="AH90" i="6"/>
  <c r="AG90" i="6"/>
  <c r="AF90" i="6"/>
  <c r="AE90" i="6"/>
  <c r="AD90" i="6"/>
  <c r="AC90" i="6"/>
  <c r="AB90" i="6"/>
  <c r="AA90" i="6"/>
  <c r="Z90" i="6"/>
  <c r="Y90" i="6"/>
  <c r="X90" i="6"/>
  <c r="W90" i="6"/>
  <c r="V90" i="6"/>
  <c r="U90" i="6"/>
  <c r="T90" i="6"/>
  <c r="S90" i="6"/>
  <c r="R90" i="6"/>
  <c r="Q90" i="6"/>
  <c r="P90" i="6"/>
  <c r="O90" i="6"/>
  <c r="N90" i="6"/>
  <c r="M90" i="6"/>
  <c r="L90" i="6"/>
  <c r="K90" i="6"/>
  <c r="J90" i="6"/>
  <c r="I90" i="6"/>
  <c r="H90" i="6"/>
  <c r="G90" i="6"/>
  <c r="AY89" i="6"/>
  <c r="AX89" i="6"/>
  <c r="AW89" i="6"/>
  <c r="AV89" i="6"/>
  <c r="AU89" i="6"/>
  <c r="AT89" i="6"/>
  <c r="AS89" i="6"/>
  <c r="AR89" i="6"/>
  <c r="AQ89" i="6"/>
  <c r="AP89" i="6"/>
  <c r="AO89" i="6"/>
  <c r="AN89" i="6"/>
  <c r="AM89" i="6"/>
  <c r="AL89" i="6"/>
  <c r="AK89" i="6"/>
  <c r="AJ89" i="6"/>
  <c r="AI89" i="6"/>
  <c r="AH89" i="6"/>
  <c r="AG89" i="6"/>
  <c r="AF89" i="6"/>
  <c r="AE89" i="6"/>
  <c r="AD89" i="6"/>
  <c r="AC89" i="6"/>
  <c r="AB89" i="6"/>
  <c r="AA89" i="6"/>
  <c r="Z89" i="6"/>
  <c r="Y89" i="6"/>
  <c r="X89" i="6"/>
  <c r="W89" i="6"/>
  <c r="V89" i="6"/>
  <c r="U89" i="6"/>
  <c r="T89" i="6"/>
  <c r="S89" i="6"/>
  <c r="R89" i="6"/>
  <c r="Q89" i="6"/>
  <c r="P89" i="6"/>
  <c r="O89" i="6"/>
  <c r="N89" i="6"/>
  <c r="M89" i="6"/>
  <c r="L89" i="6"/>
  <c r="K89" i="6"/>
  <c r="J89" i="6"/>
  <c r="I89" i="6"/>
  <c r="H89" i="6"/>
  <c r="G89" i="6"/>
  <c r="AY88" i="6"/>
  <c r="AX88" i="6"/>
  <c r="AW88" i="6"/>
  <c r="AV88" i="6"/>
  <c r="AU88" i="6"/>
  <c r="AT88" i="6"/>
  <c r="AS88" i="6"/>
  <c r="AR88" i="6"/>
  <c r="AQ88" i="6"/>
  <c r="AP88" i="6"/>
  <c r="AO88" i="6"/>
  <c r="AN88" i="6"/>
  <c r="AM88" i="6"/>
  <c r="AL88" i="6"/>
  <c r="AK88" i="6"/>
  <c r="AJ88" i="6"/>
  <c r="AI88" i="6"/>
  <c r="AH88" i="6"/>
  <c r="AG88" i="6"/>
  <c r="AF88" i="6"/>
  <c r="AE88" i="6"/>
  <c r="AD88" i="6"/>
  <c r="AC88" i="6"/>
  <c r="AB88" i="6"/>
  <c r="AA88" i="6"/>
  <c r="Z88" i="6"/>
  <c r="Y88" i="6"/>
  <c r="X88" i="6"/>
  <c r="W88" i="6"/>
  <c r="V88" i="6"/>
  <c r="U88" i="6"/>
  <c r="T88" i="6"/>
  <c r="S88" i="6"/>
  <c r="R88" i="6"/>
  <c r="Q88" i="6"/>
  <c r="P88" i="6"/>
  <c r="O88" i="6"/>
  <c r="N88" i="6"/>
  <c r="M88" i="6"/>
  <c r="L88" i="6"/>
  <c r="K88" i="6"/>
  <c r="J88" i="6"/>
  <c r="I88" i="6"/>
  <c r="H88" i="6"/>
  <c r="G88" i="6"/>
  <c r="AY87" i="6"/>
  <c r="AX87" i="6"/>
  <c r="AW87" i="6"/>
  <c r="AV87" i="6"/>
  <c r="AU87" i="6"/>
  <c r="AT87" i="6"/>
  <c r="AS87" i="6"/>
  <c r="AR87" i="6"/>
  <c r="AQ87" i="6"/>
  <c r="AP87" i="6"/>
  <c r="AO87" i="6"/>
  <c r="AN87" i="6"/>
  <c r="AM87" i="6"/>
  <c r="AL87" i="6"/>
  <c r="AK87" i="6"/>
  <c r="AJ87" i="6"/>
  <c r="AI87" i="6"/>
  <c r="AH87" i="6"/>
  <c r="AG87" i="6"/>
  <c r="AF87" i="6"/>
  <c r="AE87" i="6"/>
  <c r="AD87" i="6"/>
  <c r="AC87" i="6"/>
  <c r="AB87" i="6"/>
  <c r="AA87" i="6"/>
  <c r="Z87" i="6"/>
  <c r="Y87" i="6"/>
  <c r="X87" i="6"/>
  <c r="W87" i="6"/>
  <c r="V87" i="6"/>
  <c r="U87" i="6"/>
  <c r="T87" i="6"/>
  <c r="S87" i="6"/>
  <c r="R87" i="6"/>
  <c r="Q87" i="6"/>
  <c r="P87" i="6"/>
  <c r="O87" i="6"/>
  <c r="N87" i="6"/>
  <c r="M87" i="6"/>
  <c r="L87" i="6"/>
  <c r="K87" i="6"/>
  <c r="J87" i="6"/>
  <c r="I87" i="6"/>
  <c r="H87" i="6"/>
  <c r="G87" i="6"/>
  <c r="AY86" i="6"/>
  <c r="AX86" i="6"/>
  <c r="AW86" i="6"/>
  <c r="AV86" i="6"/>
  <c r="AU86" i="6"/>
  <c r="AT86" i="6"/>
  <c r="AS86" i="6"/>
  <c r="AR86" i="6"/>
  <c r="AQ86" i="6"/>
  <c r="AP86" i="6"/>
  <c r="AO86" i="6"/>
  <c r="AN86" i="6"/>
  <c r="AM86" i="6"/>
  <c r="AL86" i="6"/>
  <c r="AK86" i="6"/>
  <c r="AJ86" i="6"/>
  <c r="AI86" i="6"/>
  <c r="AH86" i="6"/>
  <c r="AG86" i="6"/>
  <c r="AF86" i="6"/>
  <c r="AE86" i="6"/>
  <c r="AD86" i="6"/>
  <c r="AC86" i="6"/>
  <c r="AB86" i="6"/>
  <c r="AA86" i="6"/>
  <c r="Z86" i="6"/>
  <c r="Y86" i="6"/>
  <c r="X86" i="6"/>
  <c r="W86" i="6"/>
  <c r="V86" i="6"/>
  <c r="U86" i="6"/>
  <c r="T86" i="6"/>
  <c r="S86" i="6"/>
  <c r="R86" i="6"/>
  <c r="Q86" i="6"/>
  <c r="P86" i="6"/>
  <c r="O86" i="6"/>
  <c r="N86" i="6"/>
  <c r="M86" i="6"/>
  <c r="L86" i="6"/>
  <c r="K86" i="6"/>
  <c r="J86" i="6"/>
  <c r="I86" i="6"/>
  <c r="H86" i="6"/>
  <c r="G86" i="6"/>
  <c r="AY85" i="6"/>
  <c r="AX85" i="6"/>
  <c r="AW85" i="6"/>
  <c r="AV85" i="6"/>
  <c r="AU85" i="6"/>
  <c r="AT85" i="6"/>
  <c r="AS85" i="6"/>
  <c r="AR85" i="6"/>
  <c r="AQ85" i="6"/>
  <c r="AP85" i="6"/>
  <c r="AO85" i="6"/>
  <c r="AN85" i="6"/>
  <c r="AM85" i="6"/>
  <c r="AL85" i="6"/>
  <c r="AK85" i="6"/>
  <c r="AJ85" i="6"/>
  <c r="AI85" i="6"/>
  <c r="AH85" i="6"/>
  <c r="AG85" i="6"/>
  <c r="AF85" i="6"/>
  <c r="AE85" i="6"/>
  <c r="AD85" i="6"/>
  <c r="AC85" i="6"/>
  <c r="AB85" i="6"/>
  <c r="AA85" i="6"/>
  <c r="Z85" i="6"/>
  <c r="Y85" i="6"/>
  <c r="X85" i="6"/>
  <c r="W85" i="6"/>
  <c r="V85" i="6"/>
  <c r="U85" i="6"/>
  <c r="T85" i="6"/>
  <c r="S85" i="6"/>
  <c r="R85" i="6"/>
  <c r="Q85" i="6"/>
  <c r="P85" i="6"/>
  <c r="O85" i="6"/>
  <c r="N85" i="6"/>
  <c r="M85" i="6"/>
  <c r="L85" i="6"/>
  <c r="K85" i="6"/>
  <c r="J85" i="6"/>
  <c r="I85" i="6"/>
  <c r="H85" i="6"/>
  <c r="G85" i="6"/>
  <c r="AY84" i="6"/>
  <c r="AX84" i="6"/>
  <c r="AW84" i="6"/>
  <c r="AV84" i="6"/>
  <c r="AU84" i="6"/>
  <c r="AT84" i="6"/>
  <c r="AS84" i="6"/>
  <c r="AR84" i="6"/>
  <c r="AQ84" i="6"/>
  <c r="AP84" i="6"/>
  <c r="AO84" i="6"/>
  <c r="AN84" i="6"/>
  <c r="AM84" i="6"/>
  <c r="AL84" i="6"/>
  <c r="AK84" i="6"/>
  <c r="AJ84" i="6"/>
  <c r="AI84" i="6"/>
  <c r="AH84" i="6"/>
  <c r="AG84" i="6"/>
  <c r="AF84" i="6"/>
  <c r="AE84" i="6"/>
  <c r="AD84" i="6"/>
  <c r="AC84" i="6"/>
  <c r="AB84" i="6"/>
  <c r="AA84" i="6"/>
  <c r="Z84" i="6"/>
  <c r="Y84" i="6"/>
  <c r="X84" i="6"/>
  <c r="W84" i="6"/>
  <c r="V84" i="6"/>
  <c r="U84" i="6"/>
  <c r="T84" i="6"/>
  <c r="S84" i="6"/>
  <c r="R84" i="6"/>
  <c r="Q84" i="6"/>
  <c r="P84" i="6"/>
  <c r="O84" i="6"/>
  <c r="N84" i="6"/>
  <c r="M84" i="6"/>
  <c r="L84" i="6"/>
  <c r="K84" i="6"/>
  <c r="J84" i="6"/>
  <c r="I84" i="6"/>
  <c r="H84" i="6"/>
  <c r="G84" i="6"/>
  <c r="AY83" i="6"/>
  <c r="AX83" i="6"/>
  <c r="AW83" i="6"/>
  <c r="AV83" i="6"/>
  <c r="AU83" i="6"/>
  <c r="AT83" i="6"/>
  <c r="AS83" i="6"/>
  <c r="AR83" i="6"/>
  <c r="AQ83" i="6"/>
  <c r="AP83" i="6"/>
  <c r="AO83" i="6"/>
  <c r="AN83" i="6"/>
  <c r="AM83" i="6"/>
  <c r="AL83" i="6"/>
  <c r="AK83" i="6"/>
  <c r="AJ83" i="6"/>
  <c r="AI83" i="6"/>
  <c r="AH83" i="6"/>
  <c r="AG83" i="6"/>
  <c r="AF83" i="6"/>
  <c r="AE83" i="6"/>
  <c r="AD83" i="6"/>
  <c r="AC83" i="6"/>
  <c r="AB83" i="6"/>
  <c r="AA83" i="6"/>
  <c r="Z83" i="6"/>
  <c r="Y83" i="6"/>
  <c r="X83" i="6"/>
  <c r="W83" i="6"/>
  <c r="V83" i="6"/>
  <c r="U83" i="6"/>
  <c r="T83" i="6"/>
  <c r="S83" i="6"/>
  <c r="R83" i="6"/>
  <c r="Q83" i="6"/>
  <c r="P83" i="6"/>
  <c r="O83" i="6"/>
  <c r="N83" i="6"/>
  <c r="M83" i="6"/>
  <c r="L83" i="6"/>
  <c r="K83" i="6"/>
  <c r="J83" i="6"/>
  <c r="I83" i="6"/>
  <c r="H83" i="6"/>
  <c r="G83" i="6"/>
  <c r="AY82" i="6"/>
  <c r="AX82" i="6"/>
  <c r="AW82" i="6"/>
  <c r="AV82" i="6"/>
  <c r="AU82" i="6"/>
  <c r="AT82" i="6"/>
  <c r="AS82" i="6"/>
  <c r="AR82" i="6"/>
  <c r="AQ82" i="6"/>
  <c r="AP82" i="6"/>
  <c r="AO82" i="6"/>
  <c r="AN82" i="6"/>
  <c r="AM82" i="6"/>
  <c r="AL82" i="6"/>
  <c r="AK82" i="6"/>
  <c r="AJ82" i="6"/>
  <c r="AI82" i="6"/>
  <c r="AH82" i="6"/>
  <c r="AG82" i="6"/>
  <c r="AF82" i="6"/>
  <c r="AE82" i="6"/>
  <c r="AD82" i="6"/>
  <c r="AC82" i="6"/>
  <c r="AB82" i="6"/>
  <c r="AA82" i="6"/>
  <c r="Z82" i="6"/>
  <c r="Y82" i="6"/>
  <c r="X82" i="6"/>
  <c r="W82" i="6"/>
  <c r="V82" i="6"/>
  <c r="U82" i="6"/>
  <c r="T82" i="6"/>
  <c r="S82" i="6"/>
  <c r="R82" i="6"/>
  <c r="Q82" i="6"/>
  <c r="P82" i="6"/>
  <c r="O82" i="6"/>
  <c r="N82" i="6"/>
  <c r="M82" i="6"/>
  <c r="L82" i="6"/>
  <c r="K82" i="6"/>
  <c r="J82" i="6"/>
  <c r="I82" i="6"/>
  <c r="H82" i="6"/>
  <c r="G82" i="6"/>
  <c r="AY81" i="6"/>
  <c r="AX81" i="6"/>
  <c r="AW81" i="6"/>
  <c r="AV81" i="6"/>
  <c r="AU81" i="6"/>
  <c r="AT81" i="6"/>
  <c r="AS81" i="6"/>
  <c r="AR81" i="6"/>
  <c r="AQ81" i="6"/>
  <c r="AP81" i="6"/>
  <c r="AO81" i="6"/>
  <c r="AN81" i="6"/>
  <c r="AM81" i="6"/>
  <c r="AL81" i="6"/>
  <c r="AK81" i="6"/>
  <c r="AJ81" i="6"/>
  <c r="AI81" i="6"/>
  <c r="AH81" i="6"/>
  <c r="AG81" i="6"/>
  <c r="AF81" i="6"/>
  <c r="AE81" i="6"/>
  <c r="AD81" i="6"/>
  <c r="AC81" i="6"/>
  <c r="AB81" i="6"/>
  <c r="AA81" i="6"/>
  <c r="Z81" i="6"/>
  <c r="Y81" i="6"/>
  <c r="X81" i="6"/>
  <c r="W81" i="6"/>
  <c r="V81" i="6"/>
  <c r="U81" i="6"/>
  <c r="T81" i="6"/>
  <c r="S81" i="6"/>
  <c r="R81" i="6"/>
  <c r="Q81" i="6"/>
  <c r="P81" i="6"/>
  <c r="O81" i="6"/>
  <c r="N81" i="6"/>
  <c r="M81" i="6"/>
  <c r="L81" i="6"/>
  <c r="K81" i="6"/>
  <c r="J81" i="6"/>
  <c r="I81" i="6"/>
  <c r="H81" i="6"/>
  <c r="G81" i="6"/>
  <c r="AY80" i="6"/>
  <c r="AX80" i="6"/>
  <c r="AW80" i="6"/>
  <c r="AV80" i="6"/>
  <c r="AU80" i="6"/>
  <c r="AT80" i="6"/>
  <c r="AS80" i="6"/>
  <c r="AR80" i="6"/>
  <c r="AQ80" i="6"/>
  <c r="AP80" i="6"/>
  <c r="AO80" i="6"/>
  <c r="AN80" i="6"/>
  <c r="AM80" i="6"/>
  <c r="AL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I80" i="6"/>
  <c r="H80" i="6"/>
  <c r="G80" i="6"/>
  <c r="AY79" i="6"/>
  <c r="AX79" i="6"/>
  <c r="AW79" i="6"/>
  <c r="AV79" i="6"/>
  <c r="AU79" i="6"/>
  <c r="AT79" i="6"/>
  <c r="AS79" i="6"/>
  <c r="AR79" i="6"/>
  <c r="AQ79" i="6"/>
  <c r="AP79" i="6"/>
  <c r="AO79" i="6"/>
  <c r="AN79" i="6"/>
  <c r="AM79" i="6"/>
  <c r="AL79" i="6"/>
  <c r="AK79" i="6"/>
  <c r="AJ79" i="6"/>
  <c r="AI79" i="6"/>
  <c r="AH79" i="6"/>
  <c r="AG79" i="6"/>
  <c r="AF79" i="6"/>
  <c r="AE79" i="6"/>
  <c r="AD79" i="6"/>
  <c r="AC79" i="6"/>
  <c r="AB79" i="6"/>
  <c r="AA79" i="6"/>
  <c r="Z79" i="6"/>
  <c r="Y79" i="6"/>
  <c r="X79" i="6"/>
  <c r="W79" i="6"/>
  <c r="V79" i="6"/>
  <c r="U79" i="6"/>
  <c r="T79" i="6"/>
  <c r="S79" i="6"/>
  <c r="R79" i="6"/>
  <c r="Q79" i="6"/>
  <c r="P79" i="6"/>
  <c r="O79" i="6"/>
  <c r="N79" i="6"/>
  <c r="M79" i="6"/>
  <c r="L79" i="6"/>
  <c r="K79" i="6"/>
  <c r="J79" i="6"/>
  <c r="I79" i="6"/>
  <c r="H79" i="6"/>
  <c r="G79" i="6"/>
  <c r="AY78" i="6"/>
  <c r="AX78" i="6"/>
  <c r="AW78" i="6"/>
  <c r="AV78" i="6"/>
  <c r="AU78" i="6"/>
  <c r="AT78" i="6"/>
  <c r="AS78" i="6"/>
  <c r="AR78" i="6"/>
  <c r="AQ78" i="6"/>
  <c r="AP78" i="6"/>
  <c r="AO78" i="6"/>
  <c r="AN78" i="6"/>
  <c r="AM78" i="6"/>
  <c r="AL78" i="6"/>
  <c r="AK78" i="6"/>
  <c r="AJ78" i="6"/>
  <c r="AI78" i="6"/>
  <c r="AH78" i="6"/>
  <c r="AG78" i="6"/>
  <c r="AF78" i="6"/>
  <c r="AE78" i="6"/>
  <c r="AD78" i="6"/>
  <c r="AC78" i="6"/>
  <c r="AB78" i="6"/>
  <c r="AA78" i="6"/>
  <c r="Z78" i="6"/>
  <c r="Y78" i="6"/>
  <c r="X78" i="6"/>
  <c r="W78" i="6"/>
  <c r="V78" i="6"/>
  <c r="U78" i="6"/>
  <c r="T78" i="6"/>
  <c r="S78" i="6"/>
  <c r="R78" i="6"/>
  <c r="Q78" i="6"/>
  <c r="P78" i="6"/>
  <c r="O78" i="6"/>
  <c r="N78" i="6"/>
  <c r="M78" i="6"/>
  <c r="L78" i="6"/>
  <c r="K78" i="6"/>
  <c r="J78" i="6"/>
  <c r="I78" i="6"/>
  <c r="H78" i="6"/>
  <c r="G78" i="6"/>
  <c r="AY77" i="6"/>
  <c r="AX77" i="6"/>
  <c r="AW77" i="6"/>
  <c r="AV77" i="6"/>
  <c r="AU77" i="6"/>
  <c r="AT77" i="6"/>
  <c r="AS77" i="6"/>
  <c r="AR77" i="6"/>
  <c r="AQ77" i="6"/>
  <c r="AP77" i="6"/>
  <c r="AO77" i="6"/>
  <c r="AN77" i="6"/>
  <c r="AM77" i="6"/>
  <c r="AL77" i="6"/>
  <c r="AK77" i="6"/>
  <c r="AJ77" i="6"/>
  <c r="AI77" i="6"/>
  <c r="AH77" i="6"/>
  <c r="AG77" i="6"/>
  <c r="AF77" i="6"/>
  <c r="AE77" i="6"/>
  <c r="AD77" i="6"/>
  <c r="AC77" i="6"/>
  <c r="AB77" i="6"/>
  <c r="AA77" i="6"/>
  <c r="Z77" i="6"/>
  <c r="Y77" i="6"/>
  <c r="X77" i="6"/>
  <c r="W77" i="6"/>
  <c r="V77" i="6"/>
  <c r="U77" i="6"/>
  <c r="T77" i="6"/>
  <c r="S77" i="6"/>
  <c r="R77" i="6"/>
  <c r="Q77" i="6"/>
  <c r="P77" i="6"/>
  <c r="O77" i="6"/>
  <c r="N77" i="6"/>
  <c r="M77" i="6"/>
  <c r="L77" i="6"/>
  <c r="K77" i="6"/>
  <c r="J77" i="6"/>
  <c r="I77" i="6"/>
  <c r="H77" i="6"/>
  <c r="G77" i="6"/>
  <c r="AY76" i="6"/>
  <c r="AX76" i="6"/>
  <c r="AW76" i="6"/>
  <c r="AV76" i="6"/>
  <c r="AU76" i="6"/>
  <c r="AT76" i="6"/>
  <c r="AS76" i="6"/>
  <c r="AR76" i="6"/>
  <c r="AQ76" i="6"/>
  <c r="AP76" i="6"/>
  <c r="AO76" i="6"/>
  <c r="AN76" i="6"/>
  <c r="AM76" i="6"/>
  <c r="AL76" i="6"/>
  <c r="AK76" i="6"/>
  <c r="AJ76" i="6"/>
  <c r="AI76" i="6"/>
  <c r="AH76" i="6"/>
  <c r="AG76" i="6"/>
  <c r="AF76" i="6"/>
  <c r="AE76" i="6"/>
  <c r="AD76" i="6"/>
  <c r="AC76" i="6"/>
  <c r="AB76" i="6"/>
  <c r="AA76" i="6"/>
  <c r="Z76" i="6"/>
  <c r="Y76" i="6"/>
  <c r="X76" i="6"/>
  <c r="W76" i="6"/>
  <c r="V76" i="6"/>
  <c r="U76" i="6"/>
  <c r="T76" i="6"/>
  <c r="S76" i="6"/>
  <c r="R76" i="6"/>
  <c r="Q76" i="6"/>
  <c r="P76" i="6"/>
  <c r="O76" i="6"/>
  <c r="N76" i="6"/>
  <c r="M76" i="6"/>
  <c r="L76" i="6"/>
  <c r="K76" i="6"/>
  <c r="J76" i="6"/>
  <c r="I76" i="6"/>
  <c r="H76" i="6"/>
  <c r="G76" i="6"/>
  <c r="AY75" i="6"/>
  <c r="AX75" i="6"/>
  <c r="AW75" i="6"/>
  <c r="AV75" i="6"/>
  <c r="AU75" i="6"/>
  <c r="AT75" i="6"/>
  <c r="AS75" i="6"/>
  <c r="AR75" i="6"/>
  <c r="AQ75" i="6"/>
  <c r="AP75" i="6"/>
  <c r="AO75" i="6"/>
  <c r="AN75" i="6"/>
  <c r="AM75" i="6"/>
  <c r="AL75" i="6"/>
  <c r="AK75" i="6"/>
  <c r="AJ75" i="6"/>
  <c r="AI75" i="6"/>
  <c r="AH75" i="6"/>
  <c r="AG75" i="6"/>
  <c r="AF75" i="6"/>
  <c r="AE75" i="6"/>
  <c r="AD75" i="6"/>
  <c r="AC75" i="6"/>
  <c r="AB75" i="6"/>
  <c r="AA75" i="6"/>
  <c r="Z75" i="6"/>
  <c r="Y75" i="6"/>
  <c r="X75" i="6"/>
  <c r="W75" i="6"/>
  <c r="V75" i="6"/>
  <c r="U75" i="6"/>
  <c r="T75" i="6"/>
  <c r="S75" i="6"/>
  <c r="R75" i="6"/>
  <c r="Q75" i="6"/>
  <c r="P75" i="6"/>
  <c r="O75" i="6"/>
  <c r="N75" i="6"/>
  <c r="M75" i="6"/>
  <c r="L75" i="6"/>
  <c r="K75" i="6"/>
  <c r="J75" i="6"/>
  <c r="I75" i="6"/>
  <c r="H75" i="6"/>
  <c r="G75" i="6"/>
  <c r="AY74" i="6"/>
  <c r="AX74" i="6"/>
  <c r="AW74" i="6"/>
  <c r="AV74" i="6"/>
  <c r="AU74" i="6"/>
  <c r="AT74" i="6"/>
  <c r="AS74" i="6"/>
  <c r="AR74" i="6"/>
  <c r="AQ74" i="6"/>
  <c r="AP74" i="6"/>
  <c r="AO74" i="6"/>
  <c r="AN74" i="6"/>
  <c r="AM74" i="6"/>
  <c r="AL74" i="6"/>
  <c r="AK74" i="6"/>
  <c r="AJ74" i="6"/>
  <c r="AI74" i="6"/>
  <c r="AH74" i="6"/>
  <c r="AG74" i="6"/>
  <c r="AF74" i="6"/>
  <c r="AE74" i="6"/>
  <c r="AD74" i="6"/>
  <c r="AC74" i="6"/>
  <c r="AB74" i="6"/>
  <c r="AA74" i="6"/>
  <c r="Z74" i="6"/>
  <c r="Y74" i="6"/>
  <c r="X74" i="6"/>
  <c r="W74" i="6"/>
  <c r="V74" i="6"/>
  <c r="U74" i="6"/>
  <c r="T74" i="6"/>
  <c r="S74" i="6"/>
  <c r="R74" i="6"/>
  <c r="Q74" i="6"/>
  <c r="P74" i="6"/>
  <c r="O74" i="6"/>
  <c r="N74" i="6"/>
  <c r="M74" i="6"/>
  <c r="L74" i="6"/>
  <c r="K74" i="6"/>
  <c r="J74" i="6"/>
  <c r="I74" i="6"/>
  <c r="H74" i="6"/>
  <c r="G74" i="6"/>
  <c r="AY73" i="6"/>
  <c r="AX73" i="6"/>
  <c r="AW73" i="6"/>
  <c r="AV73" i="6"/>
  <c r="AU73" i="6"/>
  <c r="AT73" i="6"/>
  <c r="AS73" i="6"/>
  <c r="AR73" i="6"/>
  <c r="AQ73" i="6"/>
  <c r="AP73" i="6"/>
  <c r="AO73" i="6"/>
  <c r="AN73" i="6"/>
  <c r="AM73" i="6"/>
  <c r="AL73" i="6"/>
  <c r="AK73" i="6"/>
  <c r="AJ73" i="6"/>
  <c r="AI73" i="6"/>
  <c r="AH73" i="6"/>
  <c r="AG73" i="6"/>
  <c r="AF73" i="6"/>
  <c r="AE73" i="6"/>
  <c r="AD73" i="6"/>
  <c r="AC73" i="6"/>
  <c r="AB73" i="6"/>
  <c r="AA73" i="6"/>
  <c r="Z73" i="6"/>
  <c r="Y73" i="6"/>
  <c r="X73" i="6"/>
  <c r="W73" i="6"/>
  <c r="V73" i="6"/>
  <c r="U73" i="6"/>
  <c r="T73" i="6"/>
  <c r="S73" i="6"/>
  <c r="R73" i="6"/>
  <c r="Q73" i="6"/>
  <c r="P73" i="6"/>
  <c r="O73" i="6"/>
  <c r="N73" i="6"/>
  <c r="M73" i="6"/>
  <c r="L73" i="6"/>
  <c r="K73" i="6"/>
  <c r="J73" i="6"/>
  <c r="I73" i="6"/>
  <c r="H73" i="6"/>
  <c r="G73" i="6"/>
  <c r="AY72" i="6"/>
  <c r="AX72" i="6"/>
  <c r="AW72" i="6"/>
  <c r="AV72" i="6"/>
  <c r="AU72" i="6"/>
  <c r="AT72" i="6"/>
  <c r="AS72" i="6"/>
  <c r="AR72" i="6"/>
  <c r="AQ72" i="6"/>
  <c r="AP72" i="6"/>
  <c r="AO72" i="6"/>
  <c r="AN72" i="6"/>
  <c r="AM72" i="6"/>
  <c r="AL72" i="6"/>
  <c r="AK72" i="6"/>
  <c r="AJ72" i="6"/>
  <c r="AI72" i="6"/>
  <c r="AH72" i="6"/>
  <c r="AG72" i="6"/>
  <c r="AF72" i="6"/>
  <c r="AE72" i="6"/>
  <c r="AD72" i="6"/>
  <c r="AC72" i="6"/>
  <c r="AB72" i="6"/>
  <c r="AA72" i="6"/>
  <c r="Z72" i="6"/>
  <c r="Y72" i="6"/>
  <c r="X72" i="6"/>
  <c r="W72" i="6"/>
  <c r="V72" i="6"/>
  <c r="U72" i="6"/>
  <c r="T72" i="6"/>
  <c r="S72" i="6"/>
  <c r="R72" i="6"/>
  <c r="Q72" i="6"/>
  <c r="P72" i="6"/>
  <c r="O72" i="6"/>
  <c r="N72" i="6"/>
  <c r="M72" i="6"/>
  <c r="L72" i="6"/>
  <c r="K72" i="6"/>
  <c r="J72" i="6"/>
  <c r="I72" i="6"/>
  <c r="H72" i="6"/>
  <c r="G72" i="6"/>
  <c r="AY71" i="6"/>
  <c r="AX71" i="6"/>
  <c r="AW71" i="6"/>
  <c r="AV71" i="6"/>
  <c r="AU71" i="6"/>
  <c r="AT71" i="6"/>
  <c r="AS71" i="6"/>
  <c r="AR71" i="6"/>
  <c r="AQ71" i="6"/>
  <c r="AP71" i="6"/>
  <c r="AO71" i="6"/>
  <c r="AN71" i="6"/>
  <c r="AM71" i="6"/>
  <c r="AL71" i="6"/>
  <c r="AK71" i="6"/>
  <c r="AJ71" i="6"/>
  <c r="AI71" i="6"/>
  <c r="AH71" i="6"/>
  <c r="AG71" i="6"/>
  <c r="AF71" i="6"/>
  <c r="AE71" i="6"/>
  <c r="AD71" i="6"/>
  <c r="AC71" i="6"/>
  <c r="AB71" i="6"/>
  <c r="AA71" i="6"/>
  <c r="Z71" i="6"/>
  <c r="Y71" i="6"/>
  <c r="X71" i="6"/>
  <c r="W71" i="6"/>
  <c r="V71" i="6"/>
  <c r="U71" i="6"/>
  <c r="T71" i="6"/>
  <c r="S71" i="6"/>
  <c r="R71" i="6"/>
  <c r="Q71" i="6"/>
  <c r="P71" i="6"/>
  <c r="O71" i="6"/>
  <c r="N71" i="6"/>
  <c r="M71" i="6"/>
  <c r="L71" i="6"/>
  <c r="K71" i="6"/>
  <c r="J71" i="6"/>
  <c r="I71" i="6"/>
  <c r="H71" i="6"/>
  <c r="G71" i="6"/>
  <c r="AY70" i="6"/>
  <c r="AX70" i="6"/>
  <c r="AW70" i="6"/>
  <c r="AV70" i="6"/>
  <c r="AU70" i="6"/>
  <c r="AT70" i="6"/>
  <c r="AS70" i="6"/>
  <c r="AR70" i="6"/>
  <c r="AQ70" i="6"/>
  <c r="AP70" i="6"/>
  <c r="AO70" i="6"/>
  <c r="AN70" i="6"/>
  <c r="AM70" i="6"/>
  <c r="AL70" i="6"/>
  <c r="AK70" i="6"/>
  <c r="AJ70" i="6"/>
  <c r="AI70" i="6"/>
  <c r="AH70" i="6"/>
  <c r="AG70" i="6"/>
  <c r="AF70" i="6"/>
  <c r="AE70" i="6"/>
  <c r="AD70" i="6"/>
  <c r="AC70" i="6"/>
  <c r="AB70" i="6"/>
  <c r="AA70" i="6"/>
  <c r="Z70" i="6"/>
  <c r="Y70" i="6"/>
  <c r="X70" i="6"/>
  <c r="W70" i="6"/>
  <c r="V70" i="6"/>
  <c r="U70" i="6"/>
  <c r="T70" i="6"/>
  <c r="S70" i="6"/>
  <c r="R70" i="6"/>
  <c r="Q70" i="6"/>
  <c r="P70" i="6"/>
  <c r="O70" i="6"/>
  <c r="N70" i="6"/>
  <c r="M70" i="6"/>
  <c r="L70" i="6"/>
  <c r="K70" i="6"/>
  <c r="J70" i="6"/>
  <c r="I70" i="6"/>
  <c r="H70" i="6"/>
  <c r="G70" i="6"/>
  <c r="AY69" i="6"/>
  <c r="AX69" i="6"/>
  <c r="AW69" i="6"/>
  <c r="AV69" i="6"/>
  <c r="AU69" i="6"/>
  <c r="AT69" i="6"/>
  <c r="AS69" i="6"/>
  <c r="AR69" i="6"/>
  <c r="AQ69" i="6"/>
  <c r="AP69" i="6"/>
  <c r="AO69" i="6"/>
  <c r="AN69" i="6"/>
  <c r="AM69" i="6"/>
  <c r="AL69" i="6"/>
  <c r="AK69" i="6"/>
  <c r="AJ69" i="6"/>
  <c r="AI69" i="6"/>
  <c r="AH69" i="6"/>
  <c r="AG69" i="6"/>
  <c r="AF69" i="6"/>
  <c r="AE69" i="6"/>
  <c r="AD69" i="6"/>
  <c r="AC69" i="6"/>
  <c r="AB69" i="6"/>
  <c r="AA69" i="6"/>
  <c r="Z69" i="6"/>
  <c r="Y69" i="6"/>
  <c r="X69" i="6"/>
  <c r="W69" i="6"/>
  <c r="V69" i="6"/>
  <c r="U69" i="6"/>
  <c r="T69" i="6"/>
  <c r="S69" i="6"/>
  <c r="R69" i="6"/>
  <c r="Q69" i="6"/>
  <c r="P69" i="6"/>
  <c r="O69" i="6"/>
  <c r="N69" i="6"/>
  <c r="M69" i="6"/>
  <c r="L69" i="6"/>
  <c r="K69" i="6"/>
  <c r="J69" i="6"/>
  <c r="I69" i="6"/>
  <c r="H69" i="6"/>
  <c r="G69" i="6"/>
  <c r="AY68" i="6"/>
  <c r="AX68" i="6"/>
  <c r="AW68" i="6"/>
  <c r="AV68" i="6"/>
  <c r="AU68" i="6"/>
  <c r="AT68" i="6"/>
  <c r="AS68" i="6"/>
  <c r="AR68" i="6"/>
  <c r="AQ68" i="6"/>
  <c r="AP68" i="6"/>
  <c r="AO68" i="6"/>
  <c r="AN68" i="6"/>
  <c r="AM68" i="6"/>
  <c r="AL68" i="6"/>
  <c r="AK68" i="6"/>
  <c r="AJ68" i="6"/>
  <c r="AI68" i="6"/>
  <c r="AH68" i="6"/>
  <c r="AG68" i="6"/>
  <c r="AF68" i="6"/>
  <c r="AE68" i="6"/>
  <c r="AD68" i="6"/>
  <c r="AC68" i="6"/>
  <c r="AB68" i="6"/>
  <c r="AA68" i="6"/>
  <c r="Z68" i="6"/>
  <c r="Y68" i="6"/>
  <c r="X68" i="6"/>
  <c r="W68" i="6"/>
  <c r="V68" i="6"/>
  <c r="U68" i="6"/>
  <c r="T68" i="6"/>
  <c r="S68" i="6"/>
  <c r="R68" i="6"/>
  <c r="Q68" i="6"/>
  <c r="P68" i="6"/>
  <c r="O68" i="6"/>
  <c r="N68" i="6"/>
  <c r="M68" i="6"/>
  <c r="L68" i="6"/>
  <c r="K68" i="6"/>
  <c r="J68" i="6"/>
  <c r="I68" i="6"/>
  <c r="H68" i="6"/>
  <c r="G68" i="6"/>
  <c r="AY67" i="6"/>
  <c r="AX67" i="6"/>
  <c r="AW67" i="6"/>
  <c r="AV67" i="6"/>
  <c r="AU67" i="6"/>
  <c r="AT67" i="6"/>
  <c r="AS67" i="6"/>
  <c r="AR67" i="6"/>
  <c r="AQ67" i="6"/>
  <c r="AP67" i="6"/>
  <c r="AO67" i="6"/>
  <c r="AN67" i="6"/>
  <c r="AM67" i="6"/>
  <c r="AL67" i="6"/>
  <c r="AK67" i="6"/>
  <c r="AJ67" i="6"/>
  <c r="AI67" i="6"/>
  <c r="AH67" i="6"/>
  <c r="AG67" i="6"/>
  <c r="AF67" i="6"/>
  <c r="AE67" i="6"/>
  <c r="AD67" i="6"/>
  <c r="AC67" i="6"/>
  <c r="AB67" i="6"/>
  <c r="AA67" i="6"/>
  <c r="Z67" i="6"/>
  <c r="Y67" i="6"/>
  <c r="X67" i="6"/>
  <c r="W67" i="6"/>
  <c r="V67" i="6"/>
  <c r="U67" i="6"/>
  <c r="T67" i="6"/>
  <c r="S67" i="6"/>
  <c r="R67" i="6"/>
  <c r="Q67" i="6"/>
  <c r="P67" i="6"/>
  <c r="O67" i="6"/>
  <c r="N67" i="6"/>
  <c r="M67" i="6"/>
  <c r="L67" i="6"/>
  <c r="K67" i="6"/>
  <c r="J67" i="6"/>
  <c r="I67" i="6"/>
  <c r="H67" i="6"/>
  <c r="G67" i="6"/>
  <c r="AY66" i="6"/>
  <c r="AX66" i="6"/>
  <c r="AW66" i="6"/>
  <c r="AV66" i="6"/>
  <c r="AU66" i="6"/>
  <c r="AT66" i="6"/>
  <c r="AS66" i="6"/>
  <c r="AR66" i="6"/>
  <c r="AQ66" i="6"/>
  <c r="AP66" i="6"/>
  <c r="AO66" i="6"/>
  <c r="AN66" i="6"/>
  <c r="AM66" i="6"/>
  <c r="AL66" i="6"/>
  <c r="AK66" i="6"/>
  <c r="AJ66" i="6"/>
  <c r="AI66" i="6"/>
  <c r="AH66" i="6"/>
  <c r="AG66" i="6"/>
  <c r="AF66" i="6"/>
  <c r="AE66" i="6"/>
  <c r="AD66" i="6"/>
  <c r="AC66" i="6"/>
  <c r="AB66" i="6"/>
  <c r="AA66" i="6"/>
  <c r="Z66" i="6"/>
  <c r="Y66" i="6"/>
  <c r="X66" i="6"/>
  <c r="W66" i="6"/>
  <c r="V66" i="6"/>
  <c r="U66" i="6"/>
  <c r="T66" i="6"/>
  <c r="S66" i="6"/>
  <c r="R66" i="6"/>
  <c r="Q66" i="6"/>
  <c r="P66" i="6"/>
  <c r="O66" i="6"/>
  <c r="N66" i="6"/>
  <c r="M66" i="6"/>
  <c r="L66" i="6"/>
  <c r="K66" i="6"/>
  <c r="J66" i="6"/>
  <c r="I66" i="6"/>
  <c r="H66" i="6"/>
  <c r="G66" i="6"/>
  <c r="AY65" i="6"/>
  <c r="AX65" i="6"/>
  <c r="AW65" i="6"/>
  <c r="AV65" i="6"/>
  <c r="AU65" i="6"/>
  <c r="AT65" i="6"/>
  <c r="AS65" i="6"/>
  <c r="AR65" i="6"/>
  <c r="AQ65" i="6"/>
  <c r="AP65"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AY64" i="6"/>
  <c r="AX64" i="6"/>
  <c r="AW64" i="6"/>
  <c r="AV64" i="6"/>
  <c r="AU64" i="6"/>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AY63" i="6"/>
  <c r="AX63" i="6"/>
  <c r="AW63" i="6"/>
  <c r="AV63" i="6"/>
  <c r="AU63" i="6"/>
  <c r="AT63" i="6"/>
  <c r="AS63" i="6"/>
  <c r="AR63" i="6"/>
  <c r="AQ63" i="6"/>
  <c r="AP63" i="6"/>
  <c r="AO63"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N63" i="6"/>
  <c r="M63" i="6"/>
  <c r="L63" i="6"/>
  <c r="K63" i="6"/>
  <c r="J63" i="6"/>
  <c r="I63" i="6"/>
  <c r="H63" i="6"/>
  <c r="G63" i="6"/>
  <c r="AY62" i="6"/>
  <c r="AX62" i="6"/>
  <c r="AW62" i="6"/>
  <c r="AV62" i="6"/>
  <c r="AU62" i="6"/>
  <c r="AT62" i="6"/>
  <c r="AS62" i="6"/>
  <c r="AR62" i="6"/>
  <c r="AQ62" i="6"/>
  <c r="AP62" i="6"/>
  <c r="AO62" i="6"/>
  <c r="AN62" i="6"/>
  <c r="AM62" i="6"/>
  <c r="AL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I62" i="6"/>
  <c r="H62" i="6"/>
  <c r="G62" i="6"/>
  <c r="AY61" i="6"/>
  <c r="AX61" i="6"/>
  <c r="AW61" i="6"/>
  <c r="AV61" i="6"/>
  <c r="AU61" i="6"/>
  <c r="AT61" i="6"/>
  <c r="AS61" i="6"/>
  <c r="AR61" i="6"/>
  <c r="AQ61" i="6"/>
  <c r="AP61" i="6"/>
  <c r="AO61" i="6"/>
  <c r="AN61" i="6"/>
  <c r="AM61" i="6"/>
  <c r="AL61" i="6"/>
  <c r="AK61" i="6"/>
  <c r="AJ61" i="6"/>
  <c r="AI61" i="6"/>
  <c r="AH61" i="6"/>
  <c r="AG61" i="6"/>
  <c r="AF61" i="6"/>
  <c r="AE61" i="6"/>
  <c r="AD61" i="6"/>
  <c r="AC61" i="6"/>
  <c r="AB61" i="6"/>
  <c r="AA61" i="6"/>
  <c r="Z61" i="6"/>
  <c r="Y61" i="6"/>
  <c r="X61" i="6"/>
  <c r="W61" i="6"/>
  <c r="V61" i="6"/>
  <c r="U61" i="6"/>
  <c r="T61" i="6"/>
  <c r="S61" i="6"/>
  <c r="R61" i="6"/>
  <c r="Q61" i="6"/>
  <c r="P61" i="6"/>
  <c r="O61" i="6"/>
  <c r="N61" i="6"/>
  <c r="M61" i="6"/>
  <c r="L61" i="6"/>
  <c r="K61" i="6"/>
  <c r="J61" i="6"/>
  <c r="I61" i="6"/>
  <c r="H61" i="6"/>
  <c r="G61" i="6"/>
  <c r="AY60" i="6"/>
  <c r="AX60" i="6"/>
  <c r="AW60" i="6"/>
  <c r="AV60" i="6"/>
  <c r="AU60" i="6"/>
  <c r="AT60" i="6"/>
  <c r="AS60" i="6"/>
  <c r="AR60" i="6"/>
  <c r="AQ60" i="6"/>
  <c r="AP60" i="6"/>
  <c r="AO60" i="6"/>
  <c r="AN60" i="6"/>
  <c r="AM60" i="6"/>
  <c r="AL60" i="6"/>
  <c r="AK60" i="6"/>
  <c r="AJ60" i="6"/>
  <c r="AI60" i="6"/>
  <c r="AH60" i="6"/>
  <c r="AG60" i="6"/>
  <c r="AF60" i="6"/>
  <c r="AE60" i="6"/>
  <c r="AD60" i="6"/>
  <c r="AC60" i="6"/>
  <c r="AB60" i="6"/>
  <c r="AA60" i="6"/>
  <c r="Z60" i="6"/>
  <c r="Y60" i="6"/>
  <c r="X60" i="6"/>
  <c r="W60" i="6"/>
  <c r="V60" i="6"/>
  <c r="U60" i="6"/>
  <c r="T60" i="6"/>
  <c r="S60" i="6"/>
  <c r="R60" i="6"/>
  <c r="Q60" i="6"/>
  <c r="P60" i="6"/>
  <c r="O60" i="6"/>
  <c r="N60" i="6"/>
  <c r="M60" i="6"/>
  <c r="L60" i="6"/>
  <c r="K60" i="6"/>
  <c r="J60" i="6"/>
  <c r="I60" i="6"/>
  <c r="H60" i="6"/>
  <c r="G60" i="6"/>
  <c r="AY59" i="6"/>
  <c r="AX59" i="6"/>
  <c r="AW59" i="6"/>
  <c r="AV59" i="6"/>
  <c r="AU59" i="6"/>
  <c r="AT59" i="6"/>
  <c r="AS59" i="6"/>
  <c r="AR59" i="6"/>
  <c r="AQ59" i="6"/>
  <c r="AP59" i="6"/>
  <c r="AO59" i="6"/>
  <c r="AN59" i="6"/>
  <c r="AM59" i="6"/>
  <c r="AL59" i="6"/>
  <c r="AK59" i="6"/>
  <c r="AJ59" i="6"/>
  <c r="AI59" i="6"/>
  <c r="AH59" i="6"/>
  <c r="AG59" i="6"/>
  <c r="AF59" i="6"/>
  <c r="AE59" i="6"/>
  <c r="AD59" i="6"/>
  <c r="AC59" i="6"/>
  <c r="AB59" i="6"/>
  <c r="AA59" i="6"/>
  <c r="Z59" i="6"/>
  <c r="Y59" i="6"/>
  <c r="X59" i="6"/>
  <c r="W59" i="6"/>
  <c r="V59" i="6"/>
  <c r="U59" i="6"/>
  <c r="T59" i="6"/>
  <c r="S59" i="6"/>
  <c r="R59" i="6"/>
  <c r="Q59" i="6"/>
  <c r="P59" i="6"/>
  <c r="O59" i="6"/>
  <c r="N59" i="6"/>
  <c r="M59" i="6"/>
  <c r="L59" i="6"/>
  <c r="K59" i="6"/>
  <c r="J59" i="6"/>
  <c r="I59" i="6"/>
  <c r="H59" i="6"/>
  <c r="G59" i="6"/>
  <c r="AY58" i="6"/>
  <c r="AX58" i="6"/>
  <c r="AW58" i="6"/>
  <c r="AV58" i="6"/>
  <c r="AU58" i="6"/>
  <c r="AT58" i="6"/>
  <c r="AS58" i="6"/>
  <c r="AR58" i="6"/>
  <c r="AQ58" i="6"/>
  <c r="AP58" i="6"/>
  <c r="AO58" i="6"/>
  <c r="AN58" i="6"/>
  <c r="AM58" i="6"/>
  <c r="AL58" i="6"/>
  <c r="AK58" i="6"/>
  <c r="AJ58" i="6"/>
  <c r="AI58" i="6"/>
  <c r="AH58" i="6"/>
  <c r="AG58" i="6"/>
  <c r="AF58" i="6"/>
  <c r="AE58" i="6"/>
  <c r="AD58" i="6"/>
  <c r="AC58" i="6"/>
  <c r="AB58" i="6"/>
  <c r="AA58" i="6"/>
  <c r="Z58" i="6"/>
  <c r="Y58" i="6"/>
  <c r="X58" i="6"/>
  <c r="W58" i="6"/>
  <c r="V58" i="6"/>
  <c r="U58" i="6"/>
  <c r="T58" i="6"/>
  <c r="S58" i="6"/>
  <c r="R58" i="6"/>
  <c r="Q58" i="6"/>
  <c r="P58" i="6"/>
  <c r="O58" i="6"/>
  <c r="N58" i="6"/>
  <c r="M58" i="6"/>
  <c r="L58" i="6"/>
  <c r="K58" i="6"/>
  <c r="J58" i="6"/>
  <c r="I58" i="6"/>
  <c r="H58" i="6"/>
  <c r="G58" i="6"/>
  <c r="AY57" i="6"/>
  <c r="AX57" i="6"/>
  <c r="AW57" i="6"/>
  <c r="AV57" i="6"/>
  <c r="AU57" i="6"/>
  <c r="AT57" i="6"/>
  <c r="AS57" i="6"/>
  <c r="AR57" i="6"/>
  <c r="AQ57" i="6"/>
  <c r="AP57" i="6"/>
  <c r="AO57" i="6"/>
  <c r="AN57" i="6"/>
  <c r="AM57" i="6"/>
  <c r="AL57" i="6"/>
  <c r="AK57" i="6"/>
  <c r="AJ57" i="6"/>
  <c r="AI57" i="6"/>
  <c r="AH57" i="6"/>
  <c r="AG57" i="6"/>
  <c r="AF57" i="6"/>
  <c r="AE57" i="6"/>
  <c r="AD57" i="6"/>
  <c r="AC57" i="6"/>
  <c r="AB57" i="6"/>
  <c r="AA57" i="6"/>
  <c r="Z57" i="6"/>
  <c r="Y57" i="6"/>
  <c r="X57" i="6"/>
  <c r="W57" i="6"/>
  <c r="V57" i="6"/>
  <c r="U57" i="6"/>
  <c r="T57" i="6"/>
  <c r="S57" i="6"/>
  <c r="R57" i="6"/>
  <c r="Q57" i="6"/>
  <c r="P57" i="6"/>
  <c r="O57" i="6"/>
  <c r="N57" i="6"/>
  <c r="M57" i="6"/>
  <c r="L57" i="6"/>
  <c r="K57" i="6"/>
  <c r="J57" i="6"/>
  <c r="I57" i="6"/>
  <c r="H57" i="6"/>
  <c r="G57" i="6"/>
  <c r="AY56" i="6"/>
  <c r="AX56" i="6"/>
  <c r="AW56" i="6"/>
  <c r="AV56" i="6"/>
  <c r="AU56" i="6"/>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T56" i="6"/>
  <c r="S56" i="6"/>
  <c r="R56" i="6"/>
  <c r="Q56" i="6"/>
  <c r="P56" i="6"/>
  <c r="O56" i="6"/>
  <c r="N56" i="6"/>
  <c r="M56" i="6"/>
  <c r="L56" i="6"/>
  <c r="K56" i="6"/>
  <c r="J56" i="6"/>
  <c r="I56" i="6"/>
  <c r="H56" i="6"/>
  <c r="G56" i="6"/>
  <c r="AY55" i="6"/>
  <c r="AX55" i="6"/>
  <c r="AW55" i="6"/>
  <c r="AV55" i="6"/>
  <c r="AU55" i="6"/>
  <c r="AT55" i="6"/>
  <c r="AS55" i="6"/>
  <c r="AR55" i="6"/>
  <c r="AQ55" i="6"/>
  <c r="AP55" i="6"/>
  <c r="AO55" i="6"/>
  <c r="AN55" i="6"/>
  <c r="AM55" i="6"/>
  <c r="AL55" i="6"/>
  <c r="AK55" i="6"/>
  <c r="AJ55" i="6"/>
  <c r="AI55" i="6"/>
  <c r="AH55" i="6"/>
  <c r="AG55" i="6"/>
  <c r="AF55" i="6"/>
  <c r="AE55" i="6"/>
  <c r="AD55" i="6"/>
  <c r="AC55" i="6"/>
  <c r="AB55" i="6"/>
  <c r="AA55" i="6"/>
  <c r="Z55" i="6"/>
  <c r="Y55" i="6"/>
  <c r="X55" i="6"/>
  <c r="W55" i="6"/>
  <c r="V55" i="6"/>
  <c r="U55" i="6"/>
  <c r="T55" i="6"/>
  <c r="S55" i="6"/>
  <c r="R55" i="6"/>
  <c r="Q55" i="6"/>
  <c r="P55" i="6"/>
  <c r="O55" i="6"/>
  <c r="N55" i="6"/>
  <c r="M55" i="6"/>
  <c r="L55" i="6"/>
  <c r="K55" i="6"/>
  <c r="J55" i="6"/>
  <c r="I55" i="6"/>
  <c r="H55" i="6"/>
  <c r="G55" i="6"/>
  <c r="AY54" i="6"/>
  <c r="AX54" i="6"/>
  <c r="AW54" i="6"/>
  <c r="AV54" i="6"/>
  <c r="AU54" i="6"/>
  <c r="AT54" i="6"/>
  <c r="AS54" i="6"/>
  <c r="AR54" i="6"/>
  <c r="AQ54" i="6"/>
  <c r="AP54" i="6"/>
  <c r="AO54" i="6"/>
  <c r="AN54" i="6"/>
  <c r="AM54" i="6"/>
  <c r="AL54" i="6"/>
  <c r="AK54" i="6"/>
  <c r="AJ54" i="6"/>
  <c r="AI54" i="6"/>
  <c r="AH54" i="6"/>
  <c r="AG54" i="6"/>
  <c r="AF54" i="6"/>
  <c r="AE54" i="6"/>
  <c r="AD54" i="6"/>
  <c r="AC54" i="6"/>
  <c r="AB54" i="6"/>
  <c r="AA54" i="6"/>
  <c r="Z54" i="6"/>
  <c r="Y54" i="6"/>
  <c r="X54" i="6"/>
  <c r="W54" i="6"/>
  <c r="V54" i="6"/>
  <c r="U54" i="6"/>
  <c r="T54" i="6"/>
  <c r="S54" i="6"/>
  <c r="R54" i="6"/>
  <c r="Q54" i="6"/>
  <c r="P54" i="6"/>
  <c r="O54" i="6"/>
  <c r="N54" i="6"/>
  <c r="M54" i="6"/>
  <c r="L54" i="6"/>
  <c r="K54" i="6"/>
  <c r="J54" i="6"/>
  <c r="I54" i="6"/>
  <c r="H54" i="6"/>
  <c r="G54" i="6"/>
  <c r="AY53" i="6"/>
  <c r="AX53" i="6"/>
  <c r="AW53" i="6"/>
  <c r="AV53" i="6"/>
  <c r="AU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AY52" i="6"/>
  <c r="AX52" i="6"/>
  <c r="AW52" i="6"/>
  <c r="AV52" i="6"/>
  <c r="AU52" i="6"/>
  <c r="AT52" i="6"/>
  <c r="AS52" i="6"/>
  <c r="AR52" i="6"/>
  <c r="AQ52" i="6"/>
  <c r="AP52" i="6"/>
  <c r="AO52" i="6"/>
  <c r="AN52" i="6"/>
  <c r="AM52" i="6"/>
  <c r="AL52" i="6"/>
  <c r="AK52" i="6"/>
  <c r="AJ52" i="6"/>
  <c r="AI52" i="6"/>
  <c r="AH52" i="6"/>
  <c r="AG52" i="6"/>
  <c r="AF52" i="6"/>
  <c r="AE52" i="6"/>
  <c r="AD52" i="6"/>
  <c r="AC52" i="6"/>
  <c r="AB52" i="6"/>
  <c r="AA52" i="6"/>
  <c r="Z52" i="6"/>
  <c r="Y52" i="6"/>
  <c r="X52" i="6"/>
  <c r="W52" i="6"/>
  <c r="V52" i="6"/>
  <c r="U52" i="6"/>
  <c r="T52" i="6"/>
  <c r="S52" i="6"/>
  <c r="R52" i="6"/>
  <c r="Q52" i="6"/>
  <c r="P52" i="6"/>
  <c r="O52" i="6"/>
  <c r="N52" i="6"/>
  <c r="M52" i="6"/>
  <c r="L52" i="6"/>
  <c r="K52" i="6"/>
  <c r="J52" i="6"/>
  <c r="I52" i="6"/>
  <c r="H52" i="6"/>
  <c r="G52" i="6"/>
  <c r="AY51" i="6"/>
  <c r="AX51" i="6"/>
  <c r="AW51" i="6"/>
  <c r="AV51" i="6"/>
  <c r="AU51" i="6"/>
  <c r="AT51" i="6"/>
  <c r="AS51" i="6"/>
  <c r="AR51" i="6"/>
  <c r="AQ51" i="6"/>
  <c r="AP51" i="6"/>
  <c r="AO51" i="6"/>
  <c r="AN51" i="6"/>
  <c r="AM51" i="6"/>
  <c r="AL51" i="6"/>
  <c r="AK51" i="6"/>
  <c r="AJ51" i="6"/>
  <c r="AI51" i="6"/>
  <c r="AH51" i="6"/>
  <c r="AG51" i="6"/>
  <c r="AF51" i="6"/>
  <c r="AE51" i="6"/>
  <c r="AD51" i="6"/>
  <c r="AC51" i="6"/>
  <c r="AB51" i="6"/>
  <c r="AA51" i="6"/>
  <c r="Z51" i="6"/>
  <c r="Y51" i="6"/>
  <c r="X51" i="6"/>
  <c r="W51" i="6"/>
  <c r="V51" i="6"/>
  <c r="U51" i="6"/>
  <c r="T51" i="6"/>
  <c r="S51" i="6"/>
  <c r="R51" i="6"/>
  <c r="Q51" i="6"/>
  <c r="P51" i="6"/>
  <c r="O51" i="6"/>
  <c r="N51" i="6"/>
  <c r="M51" i="6"/>
  <c r="L51" i="6"/>
  <c r="K51" i="6"/>
  <c r="J51" i="6"/>
  <c r="I51" i="6"/>
  <c r="H51" i="6"/>
  <c r="G51" i="6"/>
  <c r="AY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AY48" i="6"/>
  <c r="AX48" i="6"/>
  <c r="AW48" i="6"/>
  <c r="AV48" i="6"/>
  <c r="AU48" i="6"/>
  <c r="AT48" i="6"/>
  <c r="AS48" i="6"/>
  <c r="AR48" i="6"/>
  <c r="AQ48" i="6"/>
  <c r="AP48"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8" i="6"/>
  <c r="G48" i="6"/>
  <c r="AY47" i="6"/>
  <c r="AX47"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I47" i="6"/>
  <c r="H47" i="6"/>
  <c r="G47" i="6"/>
  <c r="AY46" i="6"/>
  <c r="AX46" i="6"/>
  <c r="AW46" i="6"/>
  <c r="AV46" i="6"/>
  <c r="AU46" i="6"/>
  <c r="AT46" i="6"/>
  <c r="AS46" i="6"/>
  <c r="AR46" i="6"/>
  <c r="AQ46" i="6"/>
  <c r="AP46" i="6"/>
  <c r="AO46" i="6"/>
  <c r="AN46" i="6"/>
  <c r="AM46" i="6"/>
  <c r="AL46" i="6"/>
  <c r="AK46" i="6"/>
  <c r="AJ46" i="6"/>
  <c r="AI46" i="6"/>
  <c r="AH46" i="6"/>
  <c r="AG46" i="6"/>
  <c r="AF46" i="6"/>
  <c r="AE46" i="6"/>
  <c r="AD46" i="6"/>
  <c r="AC46" i="6"/>
  <c r="AB46" i="6"/>
  <c r="AA46" i="6"/>
  <c r="Z46" i="6"/>
  <c r="Y46" i="6"/>
  <c r="X46" i="6"/>
  <c r="W46" i="6"/>
  <c r="V46" i="6"/>
  <c r="U46" i="6"/>
  <c r="T46" i="6"/>
  <c r="S46" i="6"/>
  <c r="R46" i="6"/>
  <c r="Q46" i="6"/>
  <c r="P46" i="6"/>
  <c r="O46" i="6"/>
  <c r="N46" i="6"/>
  <c r="M46" i="6"/>
  <c r="L46" i="6"/>
  <c r="K46" i="6"/>
  <c r="J46" i="6"/>
  <c r="I46" i="6"/>
  <c r="H46" i="6"/>
  <c r="G46" i="6"/>
  <c r="AY45" i="6"/>
  <c r="AX45" i="6"/>
  <c r="AW45" i="6"/>
  <c r="AV45" i="6"/>
  <c r="AU45"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T45" i="6"/>
  <c r="S45" i="6"/>
  <c r="R45" i="6"/>
  <c r="Q45" i="6"/>
  <c r="P45" i="6"/>
  <c r="O45" i="6"/>
  <c r="N45" i="6"/>
  <c r="M45" i="6"/>
  <c r="L45" i="6"/>
  <c r="K45" i="6"/>
  <c r="J45" i="6"/>
  <c r="I45" i="6"/>
  <c r="H45" i="6"/>
  <c r="G45" i="6"/>
  <c r="AY44" i="6"/>
  <c r="AX44" i="6"/>
  <c r="AW44" i="6"/>
  <c r="AV44" i="6"/>
  <c r="AU44" i="6"/>
  <c r="AT44" i="6"/>
  <c r="AS44" i="6"/>
  <c r="AR44" i="6"/>
  <c r="AQ44" i="6"/>
  <c r="AP44" i="6"/>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AY43" i="6"/>
  <c r="AX43" i="6"/>
  <c r="AW43" i="6"/>
  <c r="AV43" i="6"/>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AY42" i="6"/>
  <c r="AX42" i="6"/>
  <c r="AW42" i="6"/>
  <c r="AV42" i="6"/>
  <c r="AU42"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AY40" i="6"/>
  <c r="AX40" i="6"/>
  <c r="AW40" i="6"/>
  <c r="AV40" i="6"/>
  <c r="AU40" i="6"/>
  <c r="AT40" i="6"/>
  <c r="AS40" i="6"/>
  <c r="AR40" i="6"/>
  <c r="AQ40" i="6"/>
  <c r="AP40" i="6"/>
  <c r="AO40" i="6"/>
  <c r="AN40" i="6"/>
  <c r="AM40" i="6"/>
  <c r="AL40" i="6"/>
  <c r="AK40" i="6"/>
  <c r="AJ40" i="6"/>
  <c r="AI40" i="6"/>
  <c r="AH40" i="6"/>
  <c r="AG40" i="6"/>
  <c r="AF40" i="6"/>
  <c r="AE40" i="6"/>
  <c r="AD40" i="6"/>
  <c r="AC40" i="6"/>
  <c r="AB40" i="6"/>
  <c r="AA40" i="6"/>
  <c r="Z40" i="6"/>
  <c r="Y40" i="6"/>
  <c r="X40" i="6"/>
  <c r="W40" i="6"/>
  <c r="V40" i="6"/>
  <c r="U40" i="6"/>
  <c r="T40" i="6"/>
  <c r="S40" i="6"/>
  <c r="R40" i="6"/>
  <c r="Q40" i="6"/>
  <c r="P40" i="6"/>
  <c r="O40" i="6"/>
  <c r="N40" i="6"/>
  <c r="M40" i="6"/>
  <c r="L40" i="6"/>
  <c r="K40" i="6"/>
  <c r="J40" i="6"/>
  <c r="I40" i="6"/>
  <c r="H40" i="6"/>
  <c r="G40" i="6"/>
  <c r="AY39" i="6"/>
  <c r="AX39" i="6"/>
  <c r="AW39" i="6"/>
  <c r="AV39" i="6"/>
  <c r="AU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N39" i="6"/>
  <c r="M39" i="6"/>
  <c r="L39" i="6"/>
  <c r="K39" i="6"/>
  <c r="J39" i="6"/>
  <c r="I39" i="6"/>
  <c r="H39" i="6"/>
  <c r="G39" i="6"/>
  <c r="AY38" i="6"/>
  <c r="AX38" i="6"/>
  <c r="AW38" i="6"/>
  <c r="AV38" i="6"/>
  <c r="AU38" i="6"/>
  <c r="AT38" i="6"/>
  <c r="AS38" i="6"/>
  <c r="AR38" i="6"/>
  <c r="AQ38" i="6"/>
  <c r="AP38" i="6"/>
  <c r="AO38" i="6"/>
  <c r="AN38"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L38" i="6"/>
  <c r="K38" i="6"/>
  <c r="J38" i="6"/>
  <c r="I38" i="6"/>
  <c r="H38" i="6"/>
  <c r="G38" i="6"/>
  <c r="AY37" i="6"/>
  <c r="AX37" i="6"/>
  <c r="AW37" i="6"/>
  <c r="AV37" i="6"/>
  <c r="AU37" i="6"/>
  <c r="AT37" i="6"/>
  <c r="AS37" i="6"/>
  <c r="AR37" i="6"/>
  <c r="AQ37" i="6"/>
  <c r="AP37" i="6"/>
  <c r="AO37" i="6"/>
  <c r="AN37" i="6"/>
  <c r="AM37" i="6"/>
  <c r="AL37" i="6"/>
  <c r="AK37" i="6"/>
  <c r="AJ37" i="6"/>
  <c r="AI37" i="6"/>
  <c r="AH37" i="6"/>
  <c r="AG37" i="6"/>
  <c r="AF37" i="6"/>
  <c r="AE37" i="6"/>
  <c r="AD37" i="6"/>
  <c r="AC37" i="6"/>
  <c r="AB37" i="6"/>
  <c r="AA37" i="6"/>
  <c r="Z37" i="6"/>
  <c r="Y37" i="6"/>
  <c r="X37" i="6"/>
  <c r="W37" i="6"/>
  <c r="V37" i="6"/>
  <c r="U37" i="6"/>
  <c r="T37" i="6"/>
  <c r="S37" i="6"/>
  <c r="R37" i="6"/>
  <c r="Q37" i="6"/>
  <c r="P37" i="6"/>
  <c r="O37" i="6"/>
  <c r="N37" i="6"/>
  <c r="M37" i="6"/>
  <c r="L37" i="6"/>
  <c r="K37" i="6"/>
  <c r="J37" i="6"/>
  <c r="I37" i="6"/>
  <c r="H37" i="6"/>
  <c r="G37" i="6"/>
  <c r="AY36" i="6"/>
  <c r="AX36" i="6"/>
  <c r="AW36" i="6"/>
  <c r="AV36" i="6"/>
  <c r="AU36" i="6"/>
  <c r="AT36" i="6"/>
  <c r="AS36" i="6"/>
  <c r="AR36" i="6"/>
  <c r="AQ36" i="6"/>
  <c r="AP36" i="6"/>
  <c r="AO36" i="6"/>
  <c r="AN36" i="6"/>
  <c r="AM36" i="6"/>
  <c r="AL36" i="6"/>
  <c r="AK36" i="6"/>
  <c r="AJ36" i="6"/>
  <c r="AI36" i="6"/>
  <c r="AH36" i="6"/>
  <c r="AG36" i="6"/>
  <c r="AF36" i="6"/>
  <c r="AE36" i="6"/>
  <c r="AD36" i="6"/>
  <c r="AC36" i="6"/>
  <c r="AB36" i="6"/>
  <c r="AA36" i="6"/>
  <c r="Z36" i="6"/>
  <c r="Y36" i="6"/>
  <c r="X36" i="6"/>
  <c r="W36" i="6"/>
  <c r="V36" i="6"/>
  <c r="U36" i="6"/>
  <c r="T36" i="6"/>
  <c r="S36" i="6"/>
  <c r="R36" i="6"/>
  <c r="Q36" i="6"/>
  <c r="P36" i="6"/>
  <c r="O36" i="6"/>
  <c r="N36" i="6"/>
  <c r="M36" i="6"/>
  <c r="L36" i="6"/>
  <c r="K36" i="6"/>
  <c r="J36" i="6"/>
  <c r="I36" i="6"/>
  <c r="H36" i="6"/>
  <c r="G36" i="6"/>
  <c r="AY35" i="6"/>
  <c r="AX35"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H35" i="6"/>
  <c r="G35" i="6"/>
  <c r="AY34" i="6"/>
  <c r="AX34" i="6"/>
  <c r="AW34" i="6"/>
  <c r="AV34" i="6"/>
  <c r="AU34" i="6"/>
  <c r="AT34" i="6"/>
  <c r="AS34" i="6"/>
  <c r="AR34" i="6"/>
  <c r="AQ34" i="6"/>
  <c r="AP34" i="6"/>
  <c r="AO34" i="6"/>
  <c r="AN34" i="6"/>
  <c r="AM34" i="6"/>
  <c r="AL34" i="6"/>
  <c r="AK34" i="6"/>
  <c r="AJ34" i="6"/>
  <c r="AI34" i="6"/>
  <c r="AH34" i="6"/>
  <c r="AG34" i="6"/>
  <c r="AF34" i="6"/>
  <c r="AE34" i="6"/>
  <c r="AD34" i="6"/>
  <c r="AC34" i="6"/>
  <c r="AB34" i="6"/>
  <c r="AA34" i="6"/>
  <c r="Z34" i="6"/>
  <c r="Y34" i="6"/>
  <c r="X34" i="6"/>
  <c r="W34" i="6"/>
  <c r="V34" i="6"/>
  <c r="U34" i="6"/>
  <c r="T34" i="6"/>
  <c r="S34" i="6"/>
  <c r="R34" i="6"/>
  <c r="Q34" i="6"/>
  <c r="P34" i="6"/>
  <c r="O34" i="6"/>
  <c r="N34" i="6"/>
  <c r="M34" i="6"/>
  <c r="L34" i="6"/>
  <c r="K34" i="6"/>
  <c r="J34" i="6"/>
  <c r="I34" i="6"/>
  <c r="H34" i="6"/>
  <c r="G34" i="6"/>
  <c r="AY33" i="6"/>
  <c r="AX33" i="6"/>
  <c r="AW33" i="6"/>
  <c r="AV33" i="6"/>
  <c r="AU33" i="6"/>
  <c r="AT33" i="6"/>
  <c r="AS33" i="6"/>
  <c r="AR33" i="6"/>
  <c r="AQ33" i="6"/>
  <c r="AP33" i="6"/>
  <c r="AO33" i="6"/>
  <c r="AN33" i="6"/>
  <c r="AM33" i="6"/>
  <c r="AL33" i="6"/>
  <c r="AK33" i="6"/>
  <c r="AJ33" i="6"/>
  <c r="AI33" i="6"/>
  <c r="AH33" i="6"/>
  <c r="AG33" i="6"/>
  <c r="AF33" i="6"/>
  <c r="AE33" i="6"/>
  <c r="AD33" i="6"/>
  <c r="AC33" i="6"/>
  <c r="AB33" i="6"/>
  <c r="AA33" i="6"/>
  <c r="Z33" i="6"/>
  <c r="Y33" i="6"/>
  <c r="X33" i="6"/>
  <c r="W33" i="6"/>
  <c r="V33" i="6"/>
  <c r="U33" i="6"/>
  <c r="T33" i="6"/>
  <c r="S33" i="6"/>
  <c r="R33" i="6"/>
  <c r="Q33" i="6"/>
  <c r="P33" i="6"/>
  <c r="O33" i="6"/>
  <c r="N33" i="6"/>
  <c r="M33" i="6"/>
  <c r="L33" i="6"/>
  <c r="K33" i="6"/>
  <c r="J33" i="6"/>
  <c r="I33" i="6"/>
  <c r="H33" i="6"/>
  <c r="G33" i="6"/>
  <c r="AY32" i="6"/>
  <c r="AX32" i="6"/>
  <c r="AW32" i="6"/>
  <c r="AV32" i="6"/>
  <c r="AU32" i="6"/>
  <c r="AT32" i="6"/>
  <c r="AS32" i="6"/>
  <c r="AR32" i="6"/>
  <c r="AQ32" i="6"/>
  <c r="AP32"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H32" i="6"/>
  <c r="G32" i="6"/>
  <c r="AY31" i="6"/>
  <c r="AX31" i="6"/>
  <c r="AW31" i="6"/>
  <c r="AV31" i="6"/>
  <c r="AU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H31" i="6"/>
  <c r="G31" i="6"/>
  <c r="AY30" i="6"/>
  <c r="AX30" i="6"/>
  <c r="AW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R30" i="6"/>
  <c r="Q30" i="6"/>
  <c r="P30" i="6"/>
  <c r="O30" i="6"/>
  <c r="N30" i="6"/>
  <c r="M30" i="6"/>
  <c r="L30" i="6"/>
  <c r="K30" i="6"/>
  <c r="J30" i="6"/>
  <c r="I30" i="6"/>
  <c r="H30" i="6"/>
  <c r="G30" i="6"/>
  <c r="AY29" i="6"/>
  <c r="AX29" i="6"/>
  <c r="AW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N29" i="6"/>
  <c r="M29" i="6"/>
  <c r="L29" i="6"/>
  <c r="K29" i="6"/>
  <c r="J29" i="6"/>
  <c r="I29" i="6"/>
  <c r="H29" i="6"/>
  <c r="G29" i="6"/>
  <c r="AY28" i="6"/>
  <c r="AX28" i="6"/>
  <c r="AW28" i="6"/>
  <c r="AV28" i="6"/>
  <c r="AU28" i="6"/>
  <c r="AT28" i="6"/>
  <c r="AS28" i="6"/>
  <c r="AR28" i="6"/>
  <c r="AQ28" i="6"/>
  <c r="AP28" i="6"/>
  <c r="AO28" i="6"/>
  <c r="AN28" i="6"/>
  <c r="AM28" i="6"/>
  <c r="AL28" i="6"/>
  <c r="AK28" i="6"/>
  <c r="AJ28" i="6"/>
  <c r="AI28" i="6"/>
  <c r="AH28" i="6"/>
  <c r="AG28" i="6"/>
  <c r="AF28" i="6"/>
  <c r="AE28" i="6"/>
  <c r="AD28" i="6"/>
  <c r="AC28" i="6"/>
  <c r="AB28" i="6"/>
  <c r="AA28" i="6"/>
  <c r="Z28" i="6"/>
  <c r="Y28" i="6"/>
  <c r="X28" i="6"/>
  <c r="W28" i="6"/>
  <c r="V28" i="6"/>
  <c r="U28" i="6"/>
  <c r="T28" i="6"/>
  <c r="S28" i="6"/>
  <c r="R28" i="6"/>
  <c r="Q28" i="6"/>
  <c r="P28" i="6"/>
  <c r="O28" i="6"/>
  <c r="N28" i="6"/>
  <c r="M28" i="6"/>
  <c r="L28" i="6"/>
  <c r="K28" i="6"/>
  <c r="J28" i="6"/>
  <c r="I28" i="6"/>
  <c r="H28" i="6"/>
  <c r="G28" i="6"/>
  <c r="AY27" i="6"/>
  <c r="AX27" i="6"/>
  <c r="AW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N27" i="6"/>
  <c r="M27" i="6"/>
  <c r="L27" i="6"/>
  <c r="K27" i="6"/>
  <c r="J27" i="6"/>
  <c r="I27" i="6"/>
  <c r="H27" i="6"/>
  <c r="G27" i="6"/>
  <c r="AY26" i="6"/>
  <c r="AX26" i="6"/>
  <c r="AW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I26" i="6"/>
  <c r="H26" i="6"/>
  <c r="G26" i="6"/>
  <c r="AY25" i="6"/>
  <c r="AX25" i="6"/>
  <c r="AW25" i="6"/>
  <c r="AV25" i="6"/>
  <c r="AU25" i="6"/>
  <c r="AT25" i="6"/>
  <c r="AS25" i="6"/>
  <c r="AR25" i="6"/>
  <c r="AQ25" i="6"/>
  <c r="AP25" i="6"/>
  <c r="AO25" i="6"/>
  <c r="AN25" i="6"/>
  <c r="AM25" i="6"/>
  <c r="AL25" i="6"/>
  <c r="AK25" i="6"/>
  <c r="AJ25" i="6"/>
  <c r="AI25" i="6"/>
  <c r="AH25" i="6"/>
  <c r="AG25" i="6"/>
  <c r="AF25" i="6"/>
  <c r="AE25" i="6"/>
  <c r="AD25" i="6"/>
  <c r="AC25" i="6"/>
  <c r="AB25" i="6"/>
  <c r="AA25" i="6"/>
  <c r="Z25" i="6"/>
  <c r="Y25" i="6"/>
  <c r="X25" i="6"/>
  <c r="W25" i="6"/>
  <c r="V25" i="6"/>
  <c r="U25" i="6"/>
  <c r="T25" i="6"/>
  <c r="S25" i="6"/>
  <c r="R25" i="6"/>
  <c r="Q25" i="6"/>
  <c r="P25" i="6"/>
  <c r="O25" i="6"/>
  <c r="N25" i="6"/>
  <c r="M25" i="6"/>
  <c r="L25" i="6"/>
  <c r="K25" i="6"/>
  <c r="J25" i="6"/>
  <c r="I25" i="6"/>
  <c r="H25" i="6"/>
  <c r="G25" i="6"/>
  <c r="AY24" i="6"/>
  <c r="AX24" i="6"/>
  <c r="AW24" i="6"/>
  <c r="AV24" i="6"/>
  <c r="AU24"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T24" i="6"/>
  <c r="S24" i="6"/>
  <c r="R24" i="6"/>
  <c r="Q24" i="6"/>
  <c r="P24" i="6"/>
  <c r="O24" i="6"/>
  <c r="N24" i="6"/>
  <c r="M24" i="6"/>
  <c r="L24" i="6"/>
  <c r="K24" i="6"/>
  <c r="J24" i="6"/>
  <c r="I24" i="6"/>
  <c r="H24" i="6"/>
  <c r="G24" i="6"/>
  <c r="AY23" i="6"/>
  <c r="AX23" i="6"/>
  <c r="AW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N23" i="6"/>
  <c r="M23" i="6"/>
  <c r="L23" i="6"/>
  <c r="K23" i="6"/>
  <c r="J23" i="6"/>
  <c r="I23" i="6"/>
  <c r="H23" i="6"/>
  <c r="G23" i="6"/>
  <c r="AY22" i="6"/>
  <c r="AX22" i="6"/>
  <c r="AW22" i="6"/>
  <c r="AV22" i="6"/>
  <c r="AU22" i="6"/>
  <c r="AT22" i="6"/>
  <c r="AS22" i="6"/>
  <c r="AR22" i="6"/>
  <c r="AQ22" i="6"/>
  <c r="AP22" i="6"/>
  <c r="AO22" i="6"/>
  <c r="AN22" i="6"/>
  <c r="AM22" i="6"/>
  <c r="AL22" i="6"/>
  <c r="AK22" i="6"/>
  <c r="AJ22" i="6"/>
  <c r="AI22" i="6"/>
  <c r="AH22" i="6"/>
  <c r="AG22" i="6"/>
  <c r="AF22" i="6"/>
  <c r="AE22" i="6"/>
  <c r="AD22" i="6"/>
  <c r="AC22" i="6"/>
  <c r="AB22" i="6"/>
  <c r="AA22" i="6"/>
  <c r="Z22" i="6"/>
  <c r="Y22" i="6"/>
  <c r="X22" i="6"/>
  <c r="W22" i="6"/>
  <c r="V22" i="6"/>
  <c r="U22" i="6"/>
  <c r="T22" i="6"/>
  <c r="S22" i="6"/>
  <c r="R22" i="6"/>
  <c r="Q22" i="6"/>
  <c r="P22" i="6"/>
  <c r="O22" i="6"/>
  <c r="N22" i="6"/>
  <c r="M22" i="6"/>
  <c r="L22" i="6"/>
  <c r="K22" i="6"/>
  <c r="J22" i="6"/>
  <c r="I22" i="6"/>
  <c r="H22" i="6"/>
  <c r="G22" i="6"/>
  <c r="AY21" i="6"/>
  <c r="AX21" i="6"/>
  <c r="AW21" i="6"/>
  <c r="AV21" i="6"/>
  <c r="AU21"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T21" i="6"/>
  <c r="S21" i="6"/>
  <c r="R21" i="6"/>
  <c r="Q21" i="6"/>
  <c r="P21" i="6"/>
  <c r="O21" i="6"/>
  <c r="N21" i="6"/>
  <c r="M21" i="6"/>
  <c r="L21" i="6"/>
  <c r="K21" i="6"/>
  <c r="J21" i="6"/>
  <c r="I21" i="6"/>
  <c r="H21" i="6"/>
  <c r="G21" i="6"/>
  <c r="AY20" i="6"/>
  <c r="AX20" i="6"/>
  <c r="AW20" i="6"/>
  <c r="AV20" i="6"/>
  <c r="AU20"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R20" i="6"/>
  <c r="Q20" i="6"/>
  <c r="P20" i="6"/>
  <c r="O20" i="6"/>
  <c r="N20" i="6"/>
  <c r="M20" i="6"/>
  <c r="L20" i="6"/>
  <c r="K20" i="6"/>
  <c r="J20" i="6"/>
  <c r="I20" i="6"/>
  <c r="H20" i="6"/>
  <c r="G20" i="6"/>
  <c r="AY19" i="6"/>
  <c r="AX19" i="6"/>
  <c r="AW19"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Q19" i="6"/>
  <c r="P19" i="6"/>
  <c r="O19" i="6"/>
  <c r="N19" i="6"/>
  <c r="M19" i="6"/>
  <c r="L19" i="6"/>
  <c r="K19" i="6"/>
  <c r="J19" i="6"/>
  <c r="I19" i="6"/>
  <c r="H19" i="6"/>
  <c r="G19" i="6"/>
  <c r="AY18" i="6"/>
  <c r="AX18" i="6"/>
  <c r="AW18" i="6"/>
  <c r="AV18" i="6"/>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Q18" i="6"/>
  <c r="P18" i="6"/>
  <c r="O18" i="6"/>
  <c r="N18" i="6"/>
  <c r="M18" i="6"/>
  <c r="L18" i="6"/>
  <c r="K18" i="6"/>
  <c r="J18" i="6"/>
  <c r="I18" i="6"/>
  <c r="H18" i="6"/>
  <c r="G18" i="6"/>
  <c r="AY17" i="6"/>
  <c r="AX17" i="6"/>
  <c r="AW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N17" i="6"/>
  <c r="M17" i="6"/>
  <c r="L17" i="6"/>
  <c r="K17" i="6"/>
  <c r="J17" i="6"/>
  <c r="I17" i="6"/>
  <c r="H17" i="6"/>
  <c r="G17" i="6"/>
  <c r="AY16" i="6"/>
  <c r="AX16"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AY15" i="6"/>
  <c r="AX15" i="6"/>
  <c r="AW15" i="6"/>
  <c r="AV15" i="6"/>
  <c r="AU15" i="6"/>
  <c r="AT15" i="6"/>
  <c r="AS15" i="6"/>
  <c r="AR15" i="6"/>
  <c r="AQ15" i="6"/>
  <c r="AP15" i="6"/>
  <c r="AO15" i="6"/>
  <c r="AN15" i="6"/>
  <c r="AM15" i="6"/>
  <c r="AL15" i="6"/>
  <c r="AK15" i="6"/>
  <c r="AJ15" i="6"/>
  <c r="AI15" i="6"/>
  <c r="AH15" i="6"/>
  <c r="AG15" i="6"/>
  <c r="AF15" i="6"/>
  <c r="AE15" i="6"/>
  <c r="AD15" i="6"/>
  <c r="AC15" i="6"/>
  <c r="AB15" i="6"/>
  <c r="AA15" i="6"/>
  <c r="Z15" i="6"/>
  <c r="Y15" i="6"/>
  <c r="X15" i="6"/>
  <c r="W15" i="6"/>
  <c r="V15" i="6"/>
  <c r="U15" i="6"/>
  <c r="T15" i="6"/>
  <c r="S15" i="6"/>
  <c r="R15" i="6"/>
  <c r="Q15" i="6"/>
  <c r="P15" i="6"/>
  <c r="O15" i="6"/>
  <c r="N15" i="6"/>
  <c r="M15" i="6"/>
  <c r="L15" i="6"/>
  <c r="K15" i="6"/>
  <c r="J15" i="6"/>
  <c r="I15" i="6"/>
  <c r="H15" i="6"/>
  <c r="G15" i="6"/>
  <c r="AY14" i="6"/>
  <c r="AX14" i="6"/>
  <c r="AW14" i="6"/>
  <c r="AV14" i="6"/>
  <c r="AU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N14" i="6"/>
  <c r="M14" i="6"/>
  <c r="L14" i="6"/>
  <c r="K14" i="6"/>
  <c r="J14" i="6"/>
  <c r="I14" i="6"/>
  <c r="H14" i="6"/>
  <c r="G14" i="6"/>
  <c r="AY13" i="6"/>
  <c r="AX13" i="6"/>
  <c r="AW13" i="6"/>
  <c r="AV13" i="6"/>
  <c r="AU13" i="6"/>
  <c r="AT13" i="6"/>
  <c r="AS13" i="6"/>
  <c r="AR13" i="6"/>
  <c r="AQ13" i="6"/>
  <c r="AP13" i="6"/>
  <c r="AO13" i="6"/>
  <c r="AN13" i="6"/>
  <c r="AM13" i="6"/>
  <c r="AL13" i="6"/>
  <c r="AK13" i="6"/>
  <c r="AJ13" i="6"/>
  <c r="AI13" i="6"/>
  <c r="AH13" i="6"/>
  <c r="AG13" i="6"/>
  <c r="AF13" i="6"/>
  <c r="AE13" i="6"/>
  <c r="AD13" i="6"/>
  <c r="AC13" i="6"/>
  <c r="AB13" i="6"/>
  <c r="AA13" i="6"/>
  <c r="Z13" i="6"/>
  <c r="Y13" i="6"/>
  <c r="X13" i="6"/>
  <c r="W13" i="6"/>
  <c r="V13" i="6"/>
  <c r="U13" i="6"/>
  <c r="T13" i="6"/>
  <c r="S13" i="6"/>
  <c r="R13" i="6"/>
  <c r="Q13" i="6"/>
  <c r="P13" i="6"/>
  <c r="O13" i="6"/>
  <c r="N13" i="6"/>
  <c r="M13" i="6"/>
  <c r="L13" i="6"/>
  <c r="K13" i="6"/>
  <c r="J13" i="6"/>
  <c r="I13" i="6"/>
  <c r="H13" i="6"/>
  <c r="G13" i="6"/>
  <c r="AY12" i="6"/>
  <c r="AX12" i="6"/>
  <c r="AW12" i="6"/>
  <c r="AV12" i="6"/>
  <c r="AU12" i="6"/>
  <c r="AT12" i="6"/>
  <c r="AS12" i="6"/>
  <c r="AR12" i="6"/>
  <c r="AQ12" i="6"/>
  <c r="AP12" i="6"/>
  <c r="AO12" i="6"/>
  <c r="AN12" i="6"/>
  <c r="AM12" i="6"/>
  <c r="AL12" i="6"/>
  <c r="AK12" i="6"/>
  <c r="AJ12" i="6"/>
  <c r="AI12" i="6"/>
  <c r="AH12" i="6"/>
  <c r="AG12" i="6"/>
  <c r="AF12" i="6"/>
  <c r="AE12" i="6"/>
  <c r="AD12" i="6"/>
  <c r="AC12" i="6"/>
  <c r="AB12" i="6"/>
  <c r="AA12" i="6"/>
  <c r="Z12" i="6"/>
  <c r="Y12" i="6"/>
  <c r="X12" i="6"/>
  <c r="W12" i="6"/>
  <c r="V12" i="6"/>
  <c r="U12" i="6"/>
  <c r="T12" i="6"/>
  <c r="S12" i="6"/>
  <c r="R12" i="6"/>
  <c r="Q12" i="6"/>
  <c r="P12" i="6"/>
  <c r="O12" i="6"/>
  <c r="N12" i="6"/>
  <c r="M12" i="6"/>
  <c r="L12" i="6"/>
  <c r="K12" i="6"/>
  <c r="J12" i="6"/>
  <c r="I12" i="6"/>
  <c r="H12" i="6"/>
  <c r="G12" i="6"/>
  <c r="AY11" i="6"/>
  <c r="AX11" i="6"/>
  <c r="AW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I11" i="6"/>
  <c r="H11" i="6"/>
  <c r="G11" i="6"/>
  <c r="AY10" i="6"/>
  <c r="AX10" i="6"/>
  <c r="AW10" i="6"/>
  <c r="AV10" i="6"/>
  <c r="AU10" i="6"/>
  <c r="AT10" i="6"/>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AY9" i="6"/>
  <c r="AX9" i="6"/>
  <c r="AW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Q9" i="6"/>
  <c r="P9" i="6"/>
  <c r="O9" i="6"/>
  <c r="N9" i="6"/>
  <c r="M9" i="6"/>
  <c r="L9" i="6"/>
  <c r="K9" i="6"/>
  <c r="J9" i="6"/>
  <c r="I9" i="6"/>
  <c r="H9" i="6"/>
  <c r="G9" i="6"/>
  <c r="AY8" i="6"/>
  <c r="AX8" i="6"/>
  <c r="AW8" i="6"/>
  <c r="AV8" i="6"/>
  <c r="AU8" i="6"/>
  <c r="AT8" i="6"/>
  <c r="AS8" i="6"/>
  <c r="AR8" i="6"/>
  <c r="AQ8" i="6"/>
  <c r="AP8" i="6"/>
  <c r="AO8" i="6"/>
  <c r="AN8" i="6"/>
  <c r="AM8" i="6"/>
  <c r="AL8" i="6"/>
  <c r="AK8" i="6"/>
  <c r="AJ8" i="6"/>
  <c r="AI8" i="6"/>
  <c r="AH8" i="6"/>
  <c r="AG8" i="6"/>
  <c r="AF8" i="6"/>
  <c r="AE8" i="6"/>
  <c r="AD8" i="6"/>
  <c r="AC8" i="6"/>
  <c r="AB8" i="6"/>
  <c r="AA8" i="6"/>
  <c r="Z8" i="6"/>
  <c r="Y8" i="6"/>
  <c r="X8" i="6"/>
  <c r="W8" i="6"/>
  <c r="V8" i="6"/>
  <c r="U8" i="6"/>
  <c r="T8" i="6"/>
  <c r="S8" i="6"/>
  <c r="R8" i="6"/>
  <c r="Q8" i="6"/>
  <c r="P8" i="6"/>
  <c r="O8" i="6"/>
  <c r="N8" i="6"/>
  <c r="M8" i="6"/>
  <c r="L8" i="6"/>
  <c r="K8" i="6"/>
  <c r="J8" i="6"/>
  <c r="I8" i="6"/>
  <c r="H8" i="6"/>
  <c r="G8" i="6"/>
  <c r="AY7" i="6"/>
  <c r="AX7" i="6"/>
  <c r="AW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S7" i="6"/>
  <c r="R7" i="6"/>
  <c r="Q7" i="6"/>
  <c r="P7" i="6"/>
  <c r="O7" i="6"/>
  <c r="N7" i="6"/>
  <c r="M7" i="6"/>
  <c r="L7" i="6"/>
  <c r="K7" i="6"/>
  <c r="J7" i="6"/>
  <c r="I7" i="6"/>
  <c r="H7" i="6"/>
  <c r="G7" i="6"/>
  <c r="AY6" i="6"/>
  <c r="AX6" i="6"/>
  <c r="AW6" i="6"/>
  <c r="AV6" i="6"/>
  <c r="AU6" i="6"/>
  <c r="AT6" i="6"/>
  <c r="AS6" i="6"/>
  <c r="AR6" i="6"/>
  <c r="AQ6" i="6"/>
  <c r="AP6" i="6"/>
  <c r="AO6" i="6"/>
  <c r="AN6" i="6"/>
  <c r="AM6" i="6"/>
  <c r="AL6" i="6"/>
  <c r="AK6" i="6"/>
  <c r="AJ6" i="6"/>
  <c r="AI6" i="6"/>
  <c r="AH6" i="6"/>
  <c r="AG6" i="6"/>
  <c r="AF6" i="6"/>
  <c r="AE6" i="6"/>
  <c r="AD6" i="6"/>
  <c r="AC6" i="6"/>
  <c r="AB6" i="6"/>
  <c r="AA6" i="6"/>
  <c r="Z6" i="6"/>
  <c r="Y6" i="6"/>
  <c r="X6" i="6"/>
  <c r="W6" i="6"/>
  <c r="V6" i="6"/>
  <c r="U6" i="6"/>
  <c r="T6" i="6"/>
  <c r="S6" i="6"/>
  <c r="R6" i="6"/>
  <c r="Q6" i="6"/>
  <c r="P6" i="6"/>
  <c r="O6" i="6"/>
  <c r="N6" i="6"/>
  <c r="M6" i="6"/>
  <c r="L6" i="6"/>
  <c r="K6" i="6"/>
  <c r="J6" i="6"/>
  <c r="I6" i="6"/>
  <c r="H6" i="6"/>
  <c r="G6" i="6"/>
  <c r="AZ8" i="6" l="1"/>
  <c r="BE11" i="6"/>
  <c r="BF11" i="6" s="1"/>
  <c r="AZ15" i="6"/>
  <c r="BA15" i="6" s="1"/>
  <c r="AZ19" i="6"/>
  <c r="BA19" i="6" s="1"/>
  <c r="AZ23" i="6"/>
  <c r="BA23" i="6" s="1"/>
  <c r="AZ30" i="6"/>
  <c r="BA30" i="6" s="1"/>
  <c r="AZ36" i="6"/>
  <c r="BA36" i="6" s="1"/>
  <c r="BB36" i="6" s="1"/>
  <c r="BC36" i="6" s="1"/>
  <c r="AZ39" i="6"/>
  <c r="BA39" i="6" s="1"/>
  <c r="AZ64" i="6"/>
  <c r="AZ84" i="6"/>
  <c r="BA84" i="6" s="1"/>
  <c r="AZ85" i="6"/>
  <c r="BA85" i="6" s="1"/>
  <c r="BB85" i="6" s="1"/>
  <c r="BC85" i="6" s="1"/>
  <c r="AZ99" i="6"/>
  <c r="BA99" i="6" s="1"/>
  <c r="BB99" i="6" s="1"/>
  <c r="AZ11" i="6"/>
  <c r="BA11" i="6" s="1"/>
  <c r="BB11" i="6" s="1"/>
  <c r="BC11" i="6" s="1"/>
  <c r="AZ44" i="6"/>
  <c r="BA44" i="6" s="1"/>
  <c r="BB44" i="6" s="1"/>
  <c r="AZ116" i="6"/>
  <c r="BA116" i="6" s="1"/>
  <c r="BB116" i="6" s="1"/>
  <c r="AZ63" i="6"/>
  <c r="BA63" i="6" s="1"/>
  <c r="AZ71" i="6"/>
  <c r="AZ93" i="6"/>
  <c r="BA93" i="6" s="1"/>
  <c r="AZ95" i="6"/>
  <c r="BA95" i="6" s="1"/>
  <c r="BB95" i="6" s="1"/>
  <c r="AZ106" i="6"/>
  <c r="BA106" i="6" s="1"/>
  <c r="AZ12" i="6"/>
  <c r="BA12" i="6" s="1"/>
  <c r="AZ16" i="6"/>
  <c r="BA16" i="6" s="1"/>
  <c r="AZ20" i="6"/>
  <c r="BA20" i="6" s="1"/>
  <c r="BB20" i="6" s="1"/>
  <c r="BC20" i="6" s="1"/>
  <c r="AZ24" i="6"/>
  <c r="BA24" i="6" s="1"/>
  <c r="BE56" i="6"/>
  <c r="BF56" i="6" s="1"/>
  <c r="AZ74" i="6"/>
  <c r="BA74" i="6" s="1"/>
  <c r="AZ86" i="6"/>
  <c r="BA86" i="6" s="1"/>
  <c r="AZ114" i="6"/>
  <c r="BA114" i="6" s="1"/>
  <c r="BE53" i="6"/>
  <c r="BF53" i="6" s="1"/>
  <c r="AZ115" i="6"/>
  <c r="BA115" i="6" s="1"/>
  <c r="AZ9" i="6"/>
  <c r="BA9" i="6" s="1"/>
  <c r="BB9" i="6" s="1"/>
  <c r="BC9" i="6" s="1"/>
  <c r="AZ27" i="6"/>
  <c r="BA27" i="6" s="1"/>
  <c r="AZ31" i="6"/>
  <c r="AZ34" i="6"/>
  <c r="BA34" i="6" s="1"/>
  <c r="AZ37" i="6"/>
  <c r="BA37" i="6" s="1"/>
  <c r="BB37" i="6" s="1"/>
  <c r="AZ40" i="6"/>
  <c r="BA40" i="6" s="1"/>
  <c r="AZ45" i="6"/>
  <c r="BA45" i="6" s="1"/>
  <c r="BB45" i="6" s="1"/>
  <c r="BC45" i="6" s="1"/>
  <c r="AZ47" i="6"/>
  <c r="BA47" i="6" s="1"/>
  <c r="BB47" i="6" s="1"/>
  <c r="AZ49" i="6"/>
  <c r="BA49" i="6" s="1"/>
  <c r="BB49" i="6" s="1"/>
  <c r="BC49" i="6" s="1"/>
  <c r="AZ56" i="6"/>
  <c r="BA56" i="6" s="1"/>
  <c r="AZ57" i="6"/>
  <c r="AZ60" i="6"/>
  <c r="BA60" i="6" s="1"/>
  <c r="AZ67" i="6"/>
  <c r="BA67" i="6" s="1"/>
  <c r="AZ68" i="6"/>
  <c r="BA68" i="6" s="1"/>
  <c r="AZ72" i="6"/>
  <c r="BA72" i="6" s="1"/>
  <c r="AZ81" i="6"/>
  <c r="BA81" i="6" s="1"/>
  <c r="AZ82" i="6"/>
  <c r="BA82" i="6" s="1"/>
  <c r="AZ89" i="6"/>
  <c r="BA89" i="6" s="1"/>
  <c r="AZ90" i="6"/>
  <c r="AZ92" i="6"/>
  <c r="BA92" i="6" s="1"/>
  <c r="AZ94" i="6"/>
  <c r="BA94" i="6" s="1"/>
  <c r="BB94" i="6" s="1"/>
  <c r="BC94" i="6" s="1"/>
  <c r="AZ96" i="6"/>
  <c r="BA96" i="6" s="1"/>
  <c r="AZ100" i="6"/>
  <c r="BA100" i="6" s="1"/>
  <c r="BB100" i="6" s="1"/>
  <c r="AZ104" i="6"/>
  <c r="BA104" i="6" s="1"/>
  <c r="AZ110" i="6"/>
  <c r="BA110" i="6" s="1"/>
  <c r="BB110" i="6" s="1"/>
  <c r="BC110" i="6" s="1"/>
  <c r="AZ113" i="6"/>
  <c r="BA113" i="6" s="1"/>
  <c r="AZ6" i="6"/>
  <c r="AZ10" i="6"/>
  <c r="BA10" i="6" s="1"/>
  <c r="BB10" i="6" s="1"/>
  <c r="AZ13" i="6"/>
  <c r="BA13" i="6" s="1"/>
  <c r="AZ17" i="6"/>
  <c r="BA17" i="6" s="1"/>
  <c r="AZ21" i="6"/>
  <c r="BA21" i="6" s="1"/>
  <c r="AZ25" i="6"/>
  <c r="AZ28" i="6"/>
  <c r="BA28" i="6" s="1"/>
  <c r="AZ42" i="6"/>
  <c r="BA42" i="6" s="1"/>
  <c r="BB42" i="6" s="1"/>
  <c r="BC42" i="6" s="1"/>
  <c r="AZ43" i="6"/>
  <c r="AZ55" i="6"/>
  <c r="BA55" i="6" s="1"/>
  <c r="AZ58" i="6"/>
  <c r="BA58" i="6" s="1"/>
  <c r="AZ65" i="6"/>
  <c r="BA65" i="6" s="1"/>
  <c r="AZ69" i="6"/>
  <c r="BA69" i="6" s="1"/>
  <c r="AZ79" i="6"/>
  <c r="BA79" i="6" s="1"/>
  <c r="BE92" i="6"/>
  <c r="BF92" i="6" s="1"/>
  <c r="AZ101" i="6"/>
  <c r="BA101" i="6" s="1"/>
  <c r="BE110" i="6"/>
  <c r="BF110" i="6" s="1"/>
  <c r="AZ7" i="6"/>
  <c r="AZ14" i="6"/>
  <c r="BA14" i="6" s="1"/>
  <c r="AZ18" i="6"/>
  <c r="BA18" i="6" s="1"/>
  <c r="AZ22" i="6"/>
  <c r="BA22" i="6" s="1"/>
  <c r="BB22" i="6" s="1"/>
  <c r="BC22" i="6" s="1"/>
  <c r="AZ26" i="6"/>
  <c r="BA26" i="6" s="1"/>
  <c r="AZ29" i="6"/>
  <c r="BA29" i="6" s="1"/>
  <c r="BB29" i="6" s="1"/>
  <c r="BC29" i="6" s="1"/>
  <c r="AZ32" i="6"/>
  <c r="BA32" i="6" s="1"/>
  <c r="AZ33" i="6"/>
  <c r="AZ35" i="6"/>
  <c r="AZ38" i="6"/>
  <c r="BA38" i="6" s="1"/>
  <c r="AZ41" i="6"/>
  <c r="BA41" i="6" s="1"/>
  <c r="AZ46" i="6"/>
  <c r="BA46" i="6" s="1"/>
  <c r="BB46" i="6" s="1"/>
  <c r="AZ48" i="6"/>
  <c r="BA48" i="6" s="1"/>
  <c r="AZ50" i="6"/>
  <c r="BA50" i="6" s="1"/>
  <c r="BB50" i="6" s="1"/>
  <c r="AZ54" i="6"/>
  <c r="BA54" i="6" s="1"/>
  <c r="AZ61" i="6"/>
  <c r="AZ62" i="6"/>
  <c r="BA62" i="6" s="1"/>
  <c r="BB62" i="6" s="1"/>
  <c r="BC62" i="6" s="1"/>
  <c r="AZ66" i="6"/>
  <c r="BA66" i="6" s="1"/>
  <c r="AZ70" i="6"/>
  <c r="AZ73" i="6"/>
  <c r="BA73" i="6" s="1"/>
  <c r="AZ76" i="6"/>
  <c r="BA76" i="6" s="1"/>
  <c r="AZ83" i="6"/>
  <c r="BA83" i="6" s="1"/>
  <c r="AZ87" i="6"/>
  <c r="BA87" i="6" s="1"/>
  <c r="AZ88" i="6"/>
  <c r="AZ98" i="6"/>
  <c r="AZ102" i="6"/>
  <c r="BA102" i="6" s="1"/>
  <c r="BB102" i="6" s="1"/>
  <c r="BC102" i="6" s="1"/>
  <c r="AZ109" i="6"/>
  <c r="BA109" i="6" s="1"/>
  <c r="BB109" i="6" s="1"/>
  <c r="AZ111" i="6"/>
  <c r="BA111" i="6" s="1"/>
  <c r="BB111" i="6" s="1"/>
  <c r="AZ112" i="6"/>
  <c r="BA112" i="6" s="1"/>
  <c r="BA8" i="6"/>
  <c r="BB8" i="6" s="1"/>
  <c r="BC8" i="6" s="1"/>
  <c r="BA6" i="6"/>
  <c r="BB6" i="6" s="1"/>
  <c r="BC6" i="6" s="1"/>
  <c r="BA43" i="6"/>
  <c r="BB43" i="6" s="1"/>
  <c r="BC43" i="6" s="1"/>
  <c r="BA64" i="6"/>
  <c r="BA31" i="6"/>
  <c r="BA33" i="6"/>
  <c r="BB33" i="6" s="1"/>
  <c r="BC33" i="6" s="1"/>
  <c r="BA61" i="6"/>
  <c r="BA88" i="6"/>
  <c r="BB88" i="6" s="1"/>
  <c r="BB13" i="7"/>
  <c r="BA13" i="7"/>
  <c r="BC13" i="7"/>
  <c r="BE47" i="6"/>
  <c r="BF47" i="6" s="1"/>
  <c r="BA57" i="6"/>
  <c r="BA71" i="6"/>
  <c r="BB71" i="6" s="1"/>
  <c r="AZ78" i="6"/>
  <c r="AZ80" i="6"/>
  <c r="BE50" i="6"/>
  <c r="BF50" i="6" s="1"/>
  <c r="AZ51" i="6"/>
  <c r="AZ52" i="6"/>
  <c r="AZ53" i="6"/>
  <c r="AZ59" i="6"/>
  <c r="AZ75" i="6"/>
  <c r="AZ77" i="6"/>
  <c r="BA90" i="6"/>
  <c r="BB90" i="6" s="1"/>
  <c r="AZ91" i="6"/>
  <c r="BB9" i="7"/>
  <c r="BA9" i="7"/>
  <c r="BC9" i="7" s="1"/>
  <c r="BB74" i="6"/>
  <c r="AZ105" i="6"/>
  <c r="AZ108" i="6"/>
  <c r="BA6" i="7"/>
  <c r="BA10" i="7"/>
  <c r="BA14" i="7"/>
  <c r="BB14" i="7" s="1"/>
  <c r="BA17" i="7"/>
  <c r="BB17" i="7" s="1"/>
  <c r="BA18" i="7"/>
  <c r="BC18" i="7" s="1"/>
  <c r="BB18" i="7"/>
  <c r="BB21" i="7"/>
  <c r="BA21" i="7"/>
  <c r="BC21" i="7" s="1"/>
  <c r="BA22" i="7"/>
  <c r="BB22" i="7" s="1"/>
  <c r="BA25" i="7"/>
  <c r="BB25" i="7" s="1"/>
  <c r="BA26" i="7"/>
  <c r="BC26" i="7" s="1"/>
  <c r="BB26" i="7"/>
  <c r="BB29" i="7"/>
  <c r="BA29" i="7"/>
  <c r="BC29" i="7" s="1"/>
  <c r="BA30" i="7"/>
  <c r="BB30" i="7" s="1"/>
  <c r="BA33" i="7"/>
  <c r="BB33" i="7" s="1"/>
  <c r="BB37" i="7"/>
  <c r="BA37" i="7"/>
  <c r="BC37" i="7"/>
  <c r="AZ107" i="6"/>
  <c r="BA7" i="7"/>
  <c r="BC11" i="7"/>
  <c r="BB11" i="7"/>
  <c r="BA11" i="7"/>
  <c r="BC15" i="7"/>
  <c r="BB15" i="7"/>
  <c r="BA15" i="7"/>
  <c r="BB19" i="7"/>
  <c r="BA19" i="7"/>
  <c r="BC19" i="7" s="1"/>
  <c r="BA23" i="7"/>
  <c r="BC27" i="7"/>
  <c r="BB27" i="7"/>
  <c r="BA27" i="7"/>
  <c r="BC31" i="7"/>
  <c r="BB31" i="7"/>
  <c r="BA31" i="7"/>
  <c r="BE95" i="6"/>
  <c r="BF95" i="6" s="1"/>
  <c r="AZ97" i="6"/>
  <c r="AZ103" i="6"/>
  <c r="BB8" i="7"/>
  <c r="BA8" i="7"/>
  <c r="BC8" i="7" s="1"/>
  <c r="BA12" i="7"/>
  <c r="BC16" i="7"/>
  <c r="BB16" i="7"/>
  <c r="BA16" i="7"/>
  <c r="BC20" i="7"/>
  <c r="BB20" i="7"/>
  <c r="BA20" i="7"/>
  <c r="BB24" i="7"/>
  <c r="BA24" i="7"/>
  <c r="BC24" i="7" s="1"/>
  <c r="BA28" i="7"/>
  <c r="BA34" i="7"/>
  <c r="AZ36" i="7"/>
  <c r="BA38" i="7"/>
  <c r="BB38" i="7" s="1"/>
  <c r="BA100" i="7"/>
  <c r="BC104" i="7"/>
  <c r="BB104" i="7"/>
  <c r="BA104" i="7"/>
  <c r="BC108" i="7"/>
  <c r="BB108" i="7"/>
  <c r="BA108" i="7"/>
  <c r="BB112" i="7"/>
  <c r="BA112" i="7"/>
  <c r="BC112" i="7" s="1"/>
  <c r="BB41" i="7"/>
  <c r="BA41" i="7"/>
  <c r="BC41" i="7"/>
  <c r="BA42" i="7"/>
  <c r="BB45" i="7"/>
  <c r="BA45" i="7"/>
  <c r="BC45" i="7" s="1"/>
  <c r="BA46" i="7"/>
  <c r="BC46" i="7"/>
  <c r="BB46" i="7"/>
  <c r="BB49" i="7"/>
  <c r="BA49" i="7"/>
  <c r="BC49" i="7"/>
  <c r="BA50" i="7"/>
  <c r="BB53" i="7"/>
  <c r="BA53" i="7"/>
  <c r="BC53" i="7" s="1"/>
  <c r="BA54" i="7"/>
  <c r="BC54" i="7"/>
  <c r="BB54" i="7"/>
  <c r="BB57" i="7"/>
  <c r="BA57" i="7"/>
  <c r="BC57" i="7"/>
  <c r="BA58" i="7"/>
  <c r="BB61" i="7"/>
  <c r="BA61" i="7"/>
  <c r="BC61" i="7" s="1"/>
  <c r="BA62" i="7"/>
  <c r="BC62" i="7"/>
  <c r="BB62" i="7"/>
  <c r="BB65" i="7"/>
  <c r="BA65" i="7"/>
  <c r="BC65" i="7"/>
  <c r="BA66" i="7"/>
  <c r="BB69" i="7"/>
  <c r="BA69" i="7"/>
  <c r="BC69" i="7" s="1"/>
  <c r="BA70" i="7"/>
  <c r="BC70" i="7"/>
  <c r="BB70" i="7"/>
  <c r="BB73" i="7"/>
  <c r="BA73" i="7"/>
  <c r="BC73" i="7"/>
  <c r="BA74" i="7"/>
  <c r="BA77" i="7"/>
  <c r="BA78" i="7"/>
  <c r="BB78" i="7"/>
  <c r="BC78" i="7" s="1"/>
  <c r="BB81" i="7"/>
  <c r="BA81" i="7"/>
  <c r="BC81" i="7"/>
  <c r="BA82" i="7"/>
  <c r="BA85" i="7"/>
  <c r="BA86" i="7"/>
  <c r="BB86" i="7"/>
  <c r="BC86" i="7" s="1"/>
  <c r="BA89" i="7"/>
  <c r="BB89" i="7" s="1"/>
  <c r="BC89" i="7" s="1"/>
  <c r="BA90" i="7"/>
  <c r="BA93" i="7"/>
  <c r="BA94" i="7"/>
  <c r="BB94" i="7"/>
  <c r="BC94" i="7" s="1"/>
  <c r="BA97" i="7"/>
  <c r="BB97" i="7" s="1"/>
  <c r="BC97" i="7" s="1"/>
  <c r="BA98" i="7"/>
  <c r="BA101" i="7"/>
  <c r="BA102" i="7"/>
  <c r="BB102" i="7"/>
  <c r="BC102" i="7" s="1"/>
  <c r="BA105" i="7"/>
  <c r="BB105" i="7" s="1"/>
  <c r="BC105" i="7" s="1"/>
  <c r="BA106" i="7"/>
  <c r="BA109" i="7"/>
  <c r="BA110" i="7"/>
  <c r="BB110" i="7"/>
  <c r="BC110" i="7" s="1"/>
  <c r="BA113" i="7"/>
  <c r="BB113" i="7" s="1"/>
  <c r="BC113" i="7" s="1"/>
  <c r="BA114" i="7"/>
  <c r="AZ35" i="7"/>
  <c r="AZ39" i="7"/>
  <c r="BA43" i="7"/>
  <c r="BA47" i="7"/>
  <c r="BB47" i="7" s="1"/>
  <c r="BC47" i="7" s="1"/>
  <c r="BB51" i="7"/>
  <c r="BC51" i="7" s="1"/>
  <c r="BA51" i="7"/>
  <c r="BA55" i="7"/>
  <c r="BA59" i="7"/>
  <c r="BA63" i="7"/>
  <c r="BB63" i="7" s="1"/>
  <c r="BC63" i="7" s="1"/>
  <c r="BB67" i="7"/>
  <c r="BC67" i="7" s="1"/>
  <c r="BA67" i="7"/>
  <c r="BA71" i="7"/>
  <c r="BA75" i="7"/>
  <c r="BA79" i="7"/>
  <c r="BB79" i="7" s="1"/>
  <c r="BC79" i="7" s="1"/>
  <c r="BB83" i="7"/>
  <c r="BC83" i="7" s="1"/>
  <c r="BA83" i="7"/>
  <c r="BA87" i="7"/>
  <c r="BA91" i="7"/>
  <c r="BA95" i="7"/>
  <c r="BB95" i="7" s="1"/>
  <c r="BC95" i="7" s="1"/>
  <c r="BB99" i="7"/>
  <c r="BC99" i="7" s="1"/>
  <c r="BA99" i="7"/>
  <c r="BA103" i="7"/>
  <c r="BA107" i="7"/>
  <c r="BA111" i="7"/>
  <c r="BB111" i="7" s="1"/>
  <c r="BC111" i="7" s="1"/>
  <c r="BB115" i="7"/>
  <c r="BC115" i="7" s="1"/>
  <c r="BA115" i="7"/>
  <c r="AZ32" i="7"/>
  <c r="BB40" i="7"/>
  <c r="BC40" i="7" s="1"/>
  <c r="BA40" i="7"/>
  <c r="BA44" i="7"/>
  <c r="BA48" i="7"/>
  <c r="BA52" i="7"/>
  <c r="BB52" i="7" s="1"/>
  <c r="BC52" i="7" s="1"/>
  <c r="BB56" i="7"/>
  <c r="BC56" i="7" s="1"/>
  <c r="BA56" i="7"/>
  <c r="BA60" i="7"/>
  <c r="BA64" i="7"/>
  <c r="BA68" i="7"/>
  <c r="BB68" i="7" s="1"/>
  <c r="BC68" i="7" s="1"/>
  <c r="BB72" i="7"/>
  <c r="BC72" i="7" s="1"/>
  <c r="BA72" i="7"/>
  <c r="BA76" i="7"/>
  <c r="BA80" i="7"/>
  <c r="BA84" i="7"/>
  <c r="BB84" i="7" s="1"/>
  <c r="BC84" i="7" s="1"/>
  <c r="BB88" i="7"/>
  <c r="BC88" i="7" s="1"/>
  <c r="BA88" i="7"/>
  <c r="BA92" i="7"/>
  <c r="BA96" i="7"/>
  <c r="BA116" i="7"/>
  <c r="BB116" i="7" s="1"/>
  <c r="BC116" i="7" s="1"/>
  <c r="BB6" i="7" l="1"/>
  <c r="BC6" i="7" s="1"/>
  <c r="D3" i="4"/>
  <c r="C5" i="4" s="1"/>
  <c r="C33" i="4" s="1"/>
  <c r="BB72" i="6"/>
  <c r="BB17" i="6"/>
  <c r="BE17" i="6" s="1"/>
  <c r="BF17" i="6" s="1"/>
  <c r="BB40" i="6"/>
  <c r="BC40" i="6" s="1"/>
  <c r="BB58" i="6"/>
  <c r="BC58" i="6" s="1"/>
  <c r="BA70" i="6"/>
  <c r="BB70" i="6" s="1"/>
  <c r="BC70" i="6" s="1"/>
  <c r="BB56" i="6"/>
  <c r="BC56" i="6" s="1"/>
  <c r="BB54" i="6"/>
  <c r="BC54" i="6" s="1"/>
  <c r="BB41" i="6"/>
  <c r="BC41" i="6" s="1"/>
  <c r="BB64" i="6"/>
  <c r="BC64" i="6" s="1"/>
  <c r="BC116" i="6"/>
  <c r="BC100" i="6"/>
  <c r="BC72" i="6"/>
  <c r="BB16" i="6"/>
  <c r="BC16" i="6" s="1"/>
  <c r="BB79" i="6"/>
  <c r="BC37" i="6"/>
  <c r="BB76" i="6"/>
  <c r="BC76" i="6" s="1"/>
  <c r="BB48" i="6"/>
  <c r="BC48" i="6" s="1"/>
  <c r="BA98" i="6"/>
  <c r="BB98" i="6" s="1"/>
  <c r="BE98" i="6" s="1"/>
  <c r="BA35" i="6"/>
  <c r="BB35" i="6" s="1"/>
  <c r="BC35" i="6" s="1"/>
  <c r="BA7" i="6"/>
  <c r="BB7" i="6" s="1"/>
  <c r="BA25" i="6"/>
  <c r="BB25" i="6" s="1"/>
  <c r="BC10" i="6"/>
  <c r="BC111" i="6"/>
  <c r="BB115" i="6"/>
  <c r="BC115" i="6" s="1"/>
  <c r="BB55" i="6"/>
  <c r="BC55" i="6" s="1"/>
  <c r="BC88" i="6"/>
  <c r="BB67" i="6"/>
  <c r="BC67" i="6" s="1"/>
  <c r="BC109" i="6"/>
  <c r="BB68" i="6"/>
  <c r="BE68" i="6" s="1"/>
  <c r="BF68" i="6" s="1"/>
  <c r="BC50" i="6"/>
  <c r="BC46" i="6"/>
  <c r="BB39" i="7"/>
  <c r="BC39" i="7" s="1"/>
  <c r="BA39" i="7"/>
  <c r="BE41" i="6"/>
  <c r="BF41" i="6" s="1"/>
  <c r="BA103" i="6"/>
  <c r="BB103" i="6" s="1"/>
  <c r="BC33" i="7"/>
  <c r="BC30" i="7"/>
  <c r="BC25" i="7"/>
  <c r="BC22" i="7"/>
  <c r="BC17" i="7"/>
  <c r="BC14" i="7"/>
  <c r="BA53" i="6"/>
  <c r="BG95" i="6"/>
  <c r="BI95" i="6" s="1"/>
  <c r="BA78" i="6"/>
  <c r="BC95" i="6"/>
  <c r="BB69" i="6"/>
  <c r="BB92" i="7"/>
  <c r="BC92" i="7" s="1"/>
  <c r="BB76" i="7"/>
  <c r="BC76" i="7" s="1"/>
  <c r="BB60" i="7"/>
  <c r="BC60" i="7" s="1"/>
  <c r="BB44" i="7"/>
  <c r="BC44" i="7" s="1"/>
  <c r="BB103" i="7"/>
  <c r="BC103" i="7" s="1"/>
  <c r="BB87" i="7"/>
  <c r="BC87" i="7" s="1"/>
  <c r="BB71" i="7"/>
  <c r="BC71" i="7" s="1"/>
  <c r="BB55" i="7"/>
  <c r="BC55" i="7" s="1"/>
  <c r="BA35" i="7"/>
  <c r="BB35" i="7" s="1"/>
  <c r="BB109" i="7"/>
  <c r="BC109" i="7" s="1"/>
  <c r="BB101" i="7"/>
  <c r="BC101" i="7" s="1"/>
  <c r="BB93" i="7"/>
  <c r="BC93" i="7" s="1"/>
  <c r="BB85" i="7"/>
  <c r="BC85" i="7" s="1"/>
  <c r="BB77" i="7"/>
  <c r="BC77" i="7" s="1"/>
  <c r="BC38" i="7"/>
  <c r="BA97" i="6"/>
  <c r="BB97" i="6" s="1"/>
  <c r="BC97" i="6" s="1"/>
  <c r="BB104" i="6"/>
  <c r="BC104" i="6" s="1"/>
  <c r="BB96" i="6"/>
  <c r="BC96" i="6" s="1"/>
  <c r="BC74" i="6"/>
  <c r="BB66" i="6"/>
  <c r="BC66" i="6" s="1"/>
  <c r="BB60" i="6"/>
  <c r="BC60" i="6" s="1"/>
  <c r="BA77" i="6"/>
  <c r="BA59" i="6"/>
  <c r="BB59" i="6" s="1"/>
  <c r="BC59" i="6" s="1"/>
  <c r="BA52" i="6"/>
  <c r="BB52" i="6" s="1"/>
  <c r="BB92" i="6"/>
  <c r="BC92" i="6" s="1"/>
  <c r="BB112" i="6"/>
  <c r="BB57" i="6"/>
  <c r="BB38" i="6"/>
  <c r="BE38" i="6" s="1"/>
  <c r="BF38" i="6" s="1"/>
  <c r="BB32" i="6"/>
  <c r="BC32" i="6" s="1"/>
  <c r="BB18" i="6"/>
  <c r="BB86" i="6"/>
  <c r="BE86" i="6" s="1"/>
  <c r="BF86" i="6" s="1"/>
  <c r="BB13" i="6"/>
  <c r="BC13" i="6" s="1"/>
  <c r="BB89" i="6"/>
  <c r="BC89" i="6" s="1"/>
  <c r="BC47" i="6"/>
  <c r="BB24" i="6"/>
  <c r="BB12" i="6"/>
  <c r="BE44" i="6"/>
  <c r="BB39" i="6"/>
  <c r="BC39" i="6" s="1"/>
  <c r="BB23" i="6"/>
  <c r="BB19" i="6"/>
  <c r="BC19" i="6" s="1"/>
  <c r="BB96" i="7"/>
  <c r="BC96" i="7" s="1"/>
  <c r="BB80" i="7"/>
  <c r="BC80" i="7" s="1"/>
  <c r="BB64" i="7"/>
  <c r="BC64" i="7" s="1"/>
  <c r="BB48" i="7"/>
  <c r="BC48" i="7" s="1"/>
  <c r="BB32" i="7"/>
  <c r="BA32" i="7"/>
  <c r="BC32" i="7" s="1"/>
  <c r="BB107" i="7"/>
  <c r="BC107" i="7" s="1"/>
  <c r="BB91" i="7"/>
  <c r="BC91" i="7" s="1"/>
  <c r="BB75" i="7"/>
  <c r="BC75" i="7" s="1"/>
  <c r="BB59" i="7"/>
  <c r="BC59" i="7" s="1"/>
  <c r="BB43" i="7"/>
  <c r="BC43" i="7" s="1"/>
  <c r="BB114" i="7"/>
  <c r="BC114" i="7" s="1"/>
  <c r="BB106" i="7"/>
  <c r="BC106" i="7" s="1"/>
  <c r="BB98" i="7"/>
  <c r="BC98" i="7" s="1"/>
  <c r="BB90" i="7"/>
  <c r="BC90" i="7" s="1"/>
  <c r="BB82" i="7"/>
  <c r="BC82" i="7" s="1"/>
  <c r="BB74" i="7"/>
  <c r="BC74" i="7" s="1"/>
  <c r="BB66" i="7"/>
  <c r="BC66" i="7" s="1"/>
  <c r="BB58" i="7"/>
  <c r="BB50" i="7"/>
  <c r="BC50" i="7" s="1"/>
  <c r="BB42" i="7"/>
  <c r="BC42" i="7" s="1"/>
  <c r="BB100" i="7"/>
  <c r="BC100" i="7" s="1"/>
  <c r="BA36" i="7"/>
  <c r="BB36" i="7" s="1"/>
  <c r="BC36" i="7" s="1"/>
  <c r="BB28" i="7"/>
  <c r="BC28" i="7" s="1"/>
  <c r="BB12" i="7"/>
  <c r="BC12" i="7" s="1"/>
  <c r="BB101" i="6"/>
  <c r="BE101" i="6" s="1"/>
  <c r="BF101" i="6" s="1"/>
  <c r="BB23" i="7"/>
  <c r="BC23" i="7" s="1"/>
  <c r="BB7" i="7"/>
  <c r="BC7" i="7" s="1"/>
  <c r="BB114" i="6"/>
  <c r="BB10" i="7"/>
  <c r="BC10" i="7" s="1"/>
  <c r="BB113" i="6"/>
  <c r="BC113" i="6" s="1"/>
  <c r="BA108" i="6"/>
  <c r="BA91" i="6"/>
  <c r="BB91" i="6" s="1"/>
  <c r="BC91" i="6" s="1"/>
  <c r="BA75" i="6"/>
  <c r="BA51" i="6"/>
  <c r="BB51" i="6" s="1"/>
  <c r="BC51" i="6" s="1"/>
  <c r="BE116" i="6"/>
  <c r="BF116" i="6" s="1"/>
  <c r="BB82" i="6"/>
  <c r="BC82" i="6" s="1"/>
  <c r="BB73" i="6"/>
  <c r="BC73" i="6" s="1"/>
  <c r="BB65" i="6"/>
  <c r="BC65" i="6" s="1"/>
  <c r="BB83" i="6"/>
  <c r="BE83" i="6" s="1"/>
  <c r="BB61" i="6"/>
  <c r="BC61" i="6" s="1"/>
  <c r="BB81" i="6"/>
  <c r="BB31" i="6"/>
  <c r="BC31" i="6" s="1"/>
  <c r="BB21" i="6"/>
  <c r="BC21" i="6" s="1"/>
  <c r="BB27" i="6"/>
  <c r="BC27" i="6" s="1"/>
  <c r="BB34" i="6"/>
  <c r="BC34" i="6" s="1"/>
  <c r="BB106" i="6"/>
  <c r="BB93" i="6"/>
  <c r="BC93" i="6" s="1"/>
  <c r="BB84" i="6"/>
  <c r="BC44" i="6"/>
  <c r="BB30" i="6"/>
  <c r="BB34" i="7"/>
  <c r="BC34" i="7" s="1"/>
  <c r="BC99" i="6"/>
  <c r="BA107" i="6"/>
  <c r="BA105" i="6"/>
  <c r="BB105" i="6" s="1"/>
  <c r="BC105" i="6" s="1"/>
  <c r="BB63" i="6"/>
  <c r="BC63" i="6" s="1"/>
  <c r="BC90" i="6"/>
  <c r="BH95" i="6"/>
  <c r="BA80" i="6"/>
  <c r="BB80" i="6" s="1"/>
  <c r="BC80" i="6" s="1"/>
  <c r="BE71" i="6"/>
  <c r="BF71" i="6" s="1"/>
  <c r="BC71" i="6"/>
  <c r="BE62" i="6"/>
  <c r="BB87" i="6"/>
  <c r="BC87" i="6" s="1"/>
  <c r="BB26" i="6"/>
  <c r="BC26" i="6" s="1"/>
  <c r="BB14" i="6"/>
  <c r="BC14" i="6" s="1"/>
  <c r="BB28" i="6"/>
  <c r="BC28" i="6" s="1"/>
  <c r="BE20" i="6"/>
  <c r="BF20" i="6" s="1"/>
  <c r="BB15" i="6"/>
  <c r="BC15" i="6" s="1"/>
  <c r="BC112" i="6" l="1"/>
  <c r="BC69" i="6"/>
  <c r="BC86" i="6"/>
  <c r="BC17" i="6"/>
  <c r="BC84" i="6"/>
  <c r="BC30" i="6"/>
  <c r="BE32" i="6" s="1"/>
  <c r="BF32" i="6" s="1"/>
  <c r="BC38" i="6"/>
  <c r="BC57" i="6"/>
  <c r="BC79" i="6"/>
  <c r="BC12" i="6"/>
  <c r="BC106" i="6"/>
  <c r="BC23" i="6"/>
  <c r="BE23" i="6" s="1"/>
  <c r="BF23" i="6" s="1"/>
  <c r="BC24" i="6"/>
  <c r="BC7" i="6"/>
  <c r="BE8" i="6" s="1"/>
  <c r="BC81" i="6"/>
  <c r="BC18" i="6"/>
  <c r="BB77" i="6"/>
  <c r="BC77" i="6" s="1"/>
  <c r="BE35" i="6"/>
  <c r="BG41" i="6" s="1"/>
  <c r="BI41" i="6" s="1"/>
  <c r="BC98" i="6"/>
  <c r="BC25" i="6"/>
  <c r="BC68" i="6"/>
  <c r="BC83" i="6"/>
  <c r="BB108" i="6"/>
  <c r="BC108" i="6" s="1"/>
  <c r="BB78" i="6"/>
  <c r="BF83" i="6"/>
  <c r="BE14" i="6"/>
  <c r="BE74" i="6"/>
  <c r="BC58" i="7"/>
  <c r="BE26" i="6"/>
  <c r="BF26" i="6" s="1"/>
  <c r="BG50" i="6"/>
  <c r="BI50" i="6" s="1"/>
  <c r="BF44" i="6"/>
  <c r="BH50" i="6" s="1"/>
  <c r="BE65" i="6"/>
  <c r="BF65" i="6" s="1"/>
  <c r="BC52" i="6"/>
  <c r="BE59" i="6"/>
  <c r="BE113" i="6"/>
  <c r="BC35" i="7"/>
  <c r="BB53" i="6"/>
  <c r="BC53" i="6" s="1"/>
  <c r="BC114" i="6"/>
  <c r="BF62" i="6"/>
  <c r="BC101" i="6"/>
  <c r="BJ95" i="6"/>
  <c r="BL95" i="6" s="1"/>
  <c r="D27" i="4"/>
  <c r="BE80" i="6"/>
  <c r="BF80" i="6" s="1"/>
  <c r="BB107" i="6"/>
  <c r="BC107" i="6" s="1"/>
  <c r="BB75" i="6"/>
  <c r="BC75" i="6" s="1"/>
  <c r="BF98" i="6"/>
  <c r="BE104" i="6"/>
  <c r="BF104" i="6" s="1"/>
  <c r="BC103" i="6"/>
  <c r="BE29" i="6" l="1"/>
  <c r="BG32" i="6" s="1"/>
  <c r="BI32" i="6" s="1"/>
  <c r="BF35" i="6"/>
  <c r="BH41" i="6" s="1"/>
  <c r="BJ41" i="6" s="1"/>
  <c r="BL41" i="6" s="1"/>
  <c r="BE89" i="6"/>
  <c r="BF89" i="6" s="1"/>
  <c r="BH89" i="6" s="1"/>
  <c r="BE77" i="6"/>
  <c r="BF77" i="6" s="1"/>
  <c r="BC78" i="6"/>
  <c r="BG68" i="6"/>
  <c r="BI68" i="6" s="1"/>
  <c r="BJ68" i="6" s="1"/>
  <c r="BL68" i="6" s="1"/>
  <c r="BH104" i="6"/>
  <c r="BH68" i="6"/>
  <c r="BF59" i="6"/>
  <c r="BH59" i="6" s="1"/>
  <c r="BG59" i="6"/>
  <c r="BI59" i="6" s="1"/>
  <c r="D22" i="4"/>
  <c r="BJ50" i="6"/>
  <c r="BL50" i="6" s="1"/>
  <c r="BG26" i="6"/>
  <c r="BI26" i="6" s="1"/>
  <c r="BF14" i="6"/>
  <c r="BH26" i="6" s="1"/>
  <c r="BF8" i="6"/>
  <c r="BH11" i="6" s="1"/>
  <c r="BG11" i="6"/>
  <c r="BI11" i="6" s="1"/>
  <c r="BF113" i="6"/>
  <c r="BH116" i="6" s="1"/>
  <c r="BG116" i="6"/>
  <c r="BI116" i="6" s="1"/>
  <c r="BE107" i="6"/>
  <c r="D21" i="4"/>
  <c r="BG104" i="6"/>
  <c r="BI104" i="6" s="1"/>
  <c r="BJ104" i="6" s="1"/>
  <c r="BF74" i="6"/>
  <c r="BF29" i="6" l="1"/>
  <c r="BH32" i="6" s="1"/>
  <c r="BG80" i="6"/>
  <c r="BI80" i="6" s="1"/>
  <c r="D24" i="4"/>
  <c r="BG89" i="6"/>
  <c r="BI89" i="6" s="1"/>
  <c r="D26" i="4" s="1"/>
  <c r="BH80" i="6"/>
  <c r="BJ80" i="6"/>
  <c r="BL80" i="6" s="1"/>
  <c r="D25" i="4"/>
  <c r="D18" i="4"/>
  <c r="BJ11" i="6"/>
  <c r="BL11" i="6" s="1"/>
  <c r="BJ59" i="6"/>
  <c r="BL59" i="6" s="1"/>
  <c r="D23" i="4"/>
  <c r="BG110" i="6"/>
  <c r="BI110" i="6" s="1"/>
  <c r="BF107" i="6"/>
  <c r="BH110" i="6" s="1"/>
  <c r="D19" i="4"/>
  <c r="BJ26" i="6"/>
  <c r="BL26" i="6" s="1"/>
  <c r="BJ116" i="6"/>
  <c r="BL116" i="6" s="1"/>
  <c r="D30" i="4"/>
  <c r="BL104" i="6"/>
  <c r="D28" i="4"/>
  <c r="BJ32" i="6"/>
  <c r="BL32" i="6" s="1"/>
  <c r="D20" i="4"/>
  <c r="BJ89" i="6" l="1"/>
  <c r="BL89" i="6" s="1"/>
  <c r="BJ110" i="6"/>
  <c r="BL110" i="6" s="1"/>
  <c r="D29" i="4"/>
  <c r="D32" i="4" l="1"/>
  <c r="D33" i="4" s="1"/>
</calcChain>
</file>

<file path=xl/sharedStrings.xml><?xml version="1.0" encoding="utf-8"?>
<sst xmlns="http://schemas.openxmlformats.org/spreadsheetml/2006/main" count="1772" uniqueCount="524">
  <si>
    <t>P</t>
  </si>
  <si>
    <t>Indice</t>
  </si>
  <si>
    <t>Indicatori</t>
  </si>
  <si>
    <t>Range</t>
  </si>
  <si>
    <t>Valore (indicatori)</t>
  </si>
  <si>
    <t>Pesi</t>
  </si>
  <si>
    <t>Valore (attributi o indicatori)</t>
  </si>
  <si>
    <t>Valore pesato</t>
  </si>
  <si>
    <r>
      <t>Indice di pericolosità F</t>
    </r>
    <r>
      <rPr>
        <b/>
        <sz val="11"/>
        <color rgb="FF000000"/>
        <rFont val="Calibri"/>
        <family val="2"/>
      </rPr>
      <t>rane</t>
    </r>
  </si>
  <si>
    <t>Indice di Franosità</t>
  </si>
  <si>
    <t>(0-1)</t>
  </si>
  <si>
    <t>Indice di suscettibilità da frana</t>
  </si>
  <si>
    <r>
      <t xml:space="preserve">Indice di pericolosità </t>
    </r>
    <r>
      <rPr>
        <b/>
        <sz val="11"/>
        <color rgb="FF000000"/>
        <rFont val="Calibri"/>
        <family val="2"/>
      </rPr>
      <t>Piene</t>
    </r>
  </si>
  <si>
    <t>Indice di Alluvionabilità</t>
  </si>
  <si>
    <t>Indice di suscettibilità da piena</t>
  </si>
  <si>
    <t>E</t>
  </si>
  <si>
    <t>Indice di Esposizione</t>
  </si>
  <si>
    <t>Densità urbanistica</t>
  </si>
  <si>
    <t>Densità abitativa</t>
  </si>
  <si>
    <t>Densità edifici strategici</t>
  </si>
  <si>
    <t>V</t>
  </si>
  <si>
    <t>Dimensioni</t>
  </si>
  <si>
    <t>Attributi</t>
  </si>
  <si>
    <t>Indice di Vulnerabilità</t>
  </si>
  <si>
    <t>V. SOCIALE</t>
  </si>
  <si>
    <t xml:space="preserve">Status socioeconomico </t>
  </si>
  <si>
    <t>Reddito annuale netto</t>
  </si>
  <si>
    <t>Livello di benessere</t>
  </si>
  <si>
    <t>Demografia</t>
  </si>
  <si>
    <t>Percentuale di donne</t>
  </si>
  <si>
    <t>Indice di dipendenza strutturale</t>
  </si>
  <si>
    <t>Presenza di stranieri</t>
  </si>
  <si>
    <t>Percentuale di stranieri</t>
  </si>
  <si>
    <t>Istruzione</t>
  </si>
  <si>
    <t>Livello medio di scolarizzazione (laurea)</t>
  </si>
  <si>
    <t>Livello medio di scolarizzazione (diploma scuola secondaria superiore)</t>
  </si>
  <si>
    <t>Livello medio di scolarizzazione (secondaria inferiore)</t>
  </si>
  <si>
    <t>Livello medio di scolarizzazione(scuola primaria)</t>
  </si>
  <si>
    <t>Servizi medici</t>
  </si>
  <si>
    <t>Densità di servizi medici</t>
  </si>
  <si>
    <t>Dipendenza sociale</t>
  </si>
  <si>
    <t>Spesa comunale per l'assistenza sociale</t>
  </si>
  <si>
    <t>Popolazione con bisogni speciali</t>
  </si>
  <si>
    <t>Percentuale di popolazione con bisogni speciali</t>
  </si>
  <si>
    <t>Tasso di mortalità</t>
  </si>
  <si>
    <t>Tasso di mortalità per cancro</t>
  </si>
  <si>
    <t>Criminalità</t>
  </si>
  <si>
    <t>Tasso di omicidi</t>
  </si>
  <si>
    <t>Accessibilità ai servizi</t>
  </si>
  <si>
    <t>Numero di casi di interruzioni dell'accesso fisico ai servizi negli ultimi 30 anni</t>
  </si>
  <si>
    <t>V. FISICA</t>
  </si>
  <si>
    <t>Numero di piani per edificio</t>
  </si>
  <si>
    <t>Numero di edifici con più di un piano fuori terra</t>
  </si>
  <si>
    <t>Struttura dell'edificio</t>
  </si>
  <si>
    <t>% edifici muratura portante</t>
  </si>
  <si>
    <t>% edifici in cls armato</t>
  </si>
  <si>
    <t>% edificio in altro materiale</t>
  </si>
  <si>
    <t>Affittuari</t>
  </si>
  <si>
    <t>Percentuale di popolazione che vive in strutture residenziali in affitto</t>
  </si>
  <si>
    <t>V. ECONOMICA</t>
  </si>
  <si>
    <t>Stress finanziario delle imprese</t>
  </si>
  <si>
    <t>Grado di solvibilità e rischio finanziario delle attività locali</t>
  </si>
  <si>
    <t>Specializzazione</t>
  </si>
  <si>
    <t>Indice della specializzazione produttiva</t>
  </si>
  <si>
    <t>Disoccupazione</t>
  </si>
  <si>
    <t>Rapporto tra disoccupati e popolazione domestica esclusi studenti, casalinghe e pensionati (tasso di disoccupazione)</t>
  </si>
  <si>
    <t>Accessibilità alle aree produttive/ di commercio</t>
  </si>
  <si>
    <t>Numero di casi di interruzioni dell'accesso fisico alle aree produttive negli ultimi 30 anni</t>
  </si>
  <si>
    <t>V. AMBIENTALE</t>
  </si>
  <si>
    <t>Degradazione dell'ecosistema</t>
  </si>
  <si>
    <t>Percentuale di aree non forestate</t>
  </si>
  <si>
    <t>Percentuale di terreno agricolo ad uso intensivo</t>
  </si>
  <si>
    <t>1/Percentuale superficie di aree protette terrestri + percentuale superfici siti natura 2000</t>
  </si>
  <si>
    <t>Qualità dell'aria</t>
  </si>
  <si>
    <t>Concentrazione di particolato (PM10)</t>
  </si>
  <si>
    <t>Concentrazione di biossido di azoto (NO2)</t>
  </si>
  <si>
    <t>Terreno ipersfruttato e degradato</t>
  </si>
  <si>
    <t>Percentuale di superficie con terreno degradato</t>
  </si>
  <si>
    <t>Siti contaminati</t>
  </si>
  <si>
    <t>Presenza di siti contaminati di interesse nazionale</t>
  </si>
  <si>
    <t>Livelli</t>
  </si>
  <si>
    <t>ValoreI</t>
  </si>
  <si>
    <t>ValoreAttr</t>
  </si>
  <si>
    <t>Indice di Capacità</t>
  </si>
  <si>
    <t>Capacità
Istituzionale</t>
  </si>
  <si>
    <t>Digitalizzazione</t>
  </si>
  <si>
    <t>Livello di digitalizzazione delle informazioni relative alle attività di PC</t>
  </si>
  <si>
    <t>0. Nessuna informazione è digitalizzata
1. Set minimo di informazioni digitalizzate e aggiornate in accordo con le LGR di pianificazione di protezione civile
2. Tutte le informazioni sono digitalizzate e aggiornate
3. Tutte le informazioni sono digitalizzate e interoperabili, con procedure di aggiornamento codificate</t>
  </si>
  <si>
    <t>(0-3)</t>
  </si>
  <si>
    <t>Disponibilità di strumenti</t>
  </si>
  <si>
    <t>0. Nessuna disponibilità / utilizzo di strumenti informatici
1. Disponibilità e utilizzo di uno strumento informatico per l'allertamento alla popolazione o per il monitoraggio
2. Disponibilità e utilizzo di uno strumento per il monitoraggio e di uno strumento per l'allertamento alla popolazione
3. Disponibilità e utilizzo di diversi strumenti per il monitoraggio e l'allertamento alla popolazione (ridondanza degli strumenti)</t>
  </si>
  <si>
    <r>
      <t xml:space="preserve">Rapporto con la </t>
    </r>
    <r>
      <rPr>
        <b/>
        <sz val="10"/>
        <color rgb="FF000000"/>
        <rFont val="Calibri"/>
        <family val="2"/>
      </rPr>
      <t>popolazione</t>
    </r>
    <r>
      <rPr>
        <sz val="10"/>
        <color rgb="FF000000"/>
        <rFont val="Calibri"/>
        <family val="2"/>
      </rPr>
      <t xml:space="preserve"> </t>
    </r>
  </si>
  <si>
    <t>Comunicazioni inviate alla popolazione in tempo di PACE</t>
  </si>
  <si>
    <t>0. Nessuna comunicazione alla popolazione 
1. Pubblicazione delle informazioni (sugli scenari di rischio e le relative norme di comportamento nonché sulla pianificazione di protezione civile) sul sito internet del Comune 
2. Adesione su base volontaria alle Campagne di comunicazione nazionali (e.g. Io Non Rischio) o a eventuali campagne di comunicazione regionali 
3. Organizzazione di campagne di comunicazione create ad hoc dal Comune, anche con il coinvolgimento delle scuole e tenendo conto di differenti target di popolazione</t>
  </si>
  <si>
    <t>Comunicazioni inviate alla popolazione in tempo di EMERGENZA</t>
  </si>
  <si>
    <t>0. nessuna comunicazione inviata in emergenza
1. Informazione sull'evento in corso messaggio generico + sito web
2. informazione sull'evento in corso, attivazione procedure di autoprotezione + sms, piattaforme dedicate, sito web, social
3. informazioni codificate sulla base dell'evento in corso, attivazione delle procedure di autoprotezione previste dal piano, comunicazioni codificate su target specifico di popolazione (sms, WA, telegram, piattaforme dedicate, media, filodiffusione, altoparlanti</t>
  </si>
  <si>
    <t>Numero di volte in cui la pagina del Comune/PC viene visitata durante l’anno IT</t>
  </si>
  <si>
    <r>
      <t> </t>
    </r>
    <r>
      <rPr>
        <b/>
        <sz val="8"/>
        <color rgb="FFFF0000"/>
        <rFont val="Calibri"/>
        <family val="2"/>
      </rPr>
      <t xml:space="preserve">VARIABILE DI CONTROLLO </t>
    </r>
  </si>
  <si>
    <t>Numero di volte in cui il piano di Protezione Civile comunale, se presente, è stato scaricato dal sito del Comune, rispetto al numero totale di unità familiari*</t>
  </si>
  <si>
    <t>Condivisione del Piano di Protezione Civile comunale</t>
  </si>
  <si>
    <t>0. No online
1. Online sul sito ma non sezione specializzata
2. Link al piano di PC sulla Homepage+ brochure esplicativa+
3. Link al piano di PC sulla Homepage + brochure esplicativa + diffusione tramite altri canali social</t>
  </si>
  <si>
    <t>Coinvolgimento della popolazione nella definizione del Piano di PC comunale</t>
  </si>
  <si>
    <t>0. Nessuno
1. Informazione
2. Consultazione
3. Coprogettazione</t>
  </si>
  <si>
    <t>Coinvolgimento della popolazione nelle attività di PC</t>
  </si>
  <si>
    <t>0. Nessuno
1. Informazione e aggiornamento della popolazione sulle attività comunali di protezione civile
2. Formazione della popolazione sui temi della protezione civile
3. Coinvolgimento della popolazione in esercitazioni full-scale</t>
  </si>
  <si>
    <r>
      <t xml:space="preserve">Rapporto con gli altri </t>
    </r>
    <r>
      <rPr>
        <b/>
        <sz val="10"/>
        <color rgb="FF000000"/>
        <rFont val="Calibri"/>
        <family val="2"/>
      </rPr>
      <t xml:space="preserve">stakeholders </t>
    </r>
  </si>
  <si>
    <t>Coinvolgimento degli stakeholders nella definizione del Piano di Protezione Civile comunale</t>
  </si>
  <si>
    <t>0. Nessun
1. Sono informati sul contenuto del piano
2. coinvolti nella pianificazione
3. Raccordo pianificazione</t>
  </si>
  <si>
    <t>Coinvolgimento degli stakeholders nelle attività di protezione civile</t>
  </si>
  <si>
    <t>0. Nessuno
1. Informazione e aggiornamento degli stakeholder sulle attività comunali di protezione civile
2. Coinvolgimento degli stakeholder in esercitazioni full-scale
3. Coinvolgimento di alcuni stakeholder specifici nella formazione dei tecnici e/o nell'attività di monitoraggio del territorio</t>
  </si>
  <si>
    <r>
      <t xml:space="preserve">Rapporto con gli </t>
    </r>
    <r>
      <rPr>
        <b/>
        <sz val="10"/>
        <color rgb="FF000000"/>
        <rFont val="Calibri"/>
        <family val="2"/>
      </rPr>
      <t>altri livelli della Pubblica Amministrazione</t>
    </r>
  </si>
  <si>
    <r>
      <t>Livello di</t>
    </r>
    <r>
      <rPr>
        <b/>
        <sz val="9"/>
        <color rgb="FF000000"/>
        <rFont val="Calibri"/>
        <family val="2"/>
      </rPr>
      <t xml:space="preserve"> coordinamento sulle attività di PC</t>
    </r>
  </si>
  <si>
    <t>0. Nessun
1. Incontri singoli o gruppo
2. Incontri ad intervalli non cadenzati
3. Tavoli di coordinamento permanente</t>
  </si>
  <si>
    <t>Livello di raccordo e cooperazione per la programmazione</t>
  </si>
  <si>
    <t>0. Nessuno
1. Strutture e/o Tavoli di consultazione
2. Presenza di Moduli procedurali
3. Tavoli/ strumenti di consultazione dedicati</t>
  </si>
  <si>
    <t>Presenza di chiare procedure per lo scambio di informazioni con altri livelli amministrativi</t>
  </si>
  <si>
    <t>0. Nessuna procedura per lo scambio di informazioni con gli altri livelli amministrativi / Nessuno scambio di informazioni
1. (Procedure per lo) scambio unidirezionale (da Regione a Comune e/o da Prefettura a Comune) di informazioni solo in fase di allertamento e in corso di evento
2. Procedure per lo scambio bidirezionale di informazioni in fase di allertamento e in corso di evento
3. Procedure condivise di scambio di informazioni con gli altri livelli sia in fase di allertamento che in tempo di pace (e.g. info per la pianificazione di protezione civile)</t>
  </si>
  <si>
    <t>Formazione dei tecnici</t>
  </si>
  <si>
    <t>Tecnici con formazione di PC</t>
  </si>
  <si>
    <t>0. Nessuno
1. tecnici dell'ufficio di protezione civile
2. tecnici che hanno a che fare con il sistema di protezione civile
3. tutta amministrazione comunale</t>
  </si>
  <si>
    <t>Verifica del miglioramento delle competenze</t>
  </si>
  <si>
    <t>0. nessun test di valutazione
1. test di valutazione finale - questionario a risposte chiuse
2. tes di valutazione finale - questionario a risposte aperte
3. test di valutazione con esercitazione finale</t>
  </si>
  <si>
    <t>Tipologia dei Percorsi di formazione</t>
  </si>
  <si>
    <t>0. Nessuno
1. Formazione su elementi base di pC (percorsi non differenziati)
2. Formazione specifica per il ruolo che svolgono (percorsi differenziati e specifici)
3. Alta formazione di contesto (percorsi specifici complessivi)</t>
  </si>
  <si>
    <r>
      <t xml:space="preserve">Solidità dei sistemi di </t>
    </r>
    <r>
      <rPr>
        <b/>
        <sz val="10"/>
        <color rgb="FF000000"/>
        <rFont val="Calibri"/>
        <family val="2"/>
      </rPr>
      <t>pianificazione</t>
    </r>
    <r>
      <rPr>
        <sz val="10"/>
        <color rgb="FF000000"/>
        <rFont val="Calibri"/>
        <family val="2"/>
      </rPr>
      <t xml:space="preserve">, monitoraggio, valutazione e gestione dei rischi </t>
    </r>
  </si>
  <si>
    <t>Valutazione del Piano di Protezione Civile secondo documenti A43</t>
  </si>
  <si>
    <t xml:space="preserve">0. Il piano non c’è/ non soddisfa i criteri minimi 
1. Il piano soddisfa i criteri minimi 
2. Il piano raggiunge un livello medio 
3. Il piano raggiunge un livello ottimale 
</t>
  </si>
  <si>
    <t>Capacità di pianificazione da parte del Comune</t>
  </si>
  <si>
    <t>0. Il comune non ha un piano di Protezione Civile / il processo di pianificazione non ha visto il coinvolgimento degli uffici tecnici di riferimento
1. Il comune ha un piano di protezione civile elaborato da un esperto esterno o da un tecnico comunale con il coinvolgimento dell’ufficio di protezione civile
2. il comune ha un piano di protezione civile elaborato da un esperto esterno o da un tecnico comunale con il coinvolgimento di diversi uffici comunali
3. il comune ha un piano di protezione civile elaborato da un gruppo di lavoro interno multisettoriale.</t>
  </si>
  <si>
    <t>Capacità di pianificazione con approccio partecipato</t>
  </si>
  <si>
    <t>0. Il comune non ha un piano di Protezione Civile / il piano non è partecipato
1. Il comune ha un piano di protezione civile partecipato con la popolazione almeno su scenari e azioni 
2. il comune ha un piano di protezione civile partecipato con la popolazione
3. il comune ha un piano di protezione civile partecipato con un processo che ha visto il coinvolgimento della Regione, delle Prefetture e di altre Amministrazioni, nonché delle altre componenti e strutture operative presenti sul territorio, inclusa la Comunità scientifica e le categorie professionali.</t>
  </si>
  <si>
    <t>Organizzazione di attività e servizi di gestione dell’emergenza</t>
  </si>
  <si>
    <t>In un anno, per ogni gialla, quante volte hanno:
cambiato fase operativa
attivato i presidi
aperto il COC</t>
  </si>
  <si>
    <t>Capacità
Sociale</t>
  </si>
  <si>
    <t>Informazione e consapevolezza del rischio</t>
  </si>
  <si>
    <t>Popolazione consapevole dei rischi naturali presenti sul proprio territorio (IF)</t>
  </si>
  <si>
    <t>0. &lt;25% / mai rilevato
1. 25-50%
2. 50-75%
3. &gt;75%</t>
  </si>
  <si>
    <t>Percentuale di cittadini iscritti ad almeno uno dei canali / servizi di comunicazione (inclusi app/ servizi sms o a chiamata / canali social) predisposti dal Comune:</t>
  </si>
  <si>
    <t>0. Non sono disponibili canali / servizi 
1. &lt; 30% 
2. 30-60% 
3. &gt;60%</t>
  </si>
  <si>
    <t>Percentuale di cittadini che ha partecipato ad eventi di Protezione Civile (IO NON RISCHIO o altro…)</t>
  </si>
  <si>
    <t>0. Nessun ha partecipato /non sono stati organizzati (?)
1. &lt;30%
2. 30-60%
3. &gt;60%</t>
  </si>
  <si>
    <t>Formazione della Popolazione</t>
  </si>
  <si>
    <t>Popolazione che ha partecipato alle esercitazioni di emergenza full scale negli ultimi 3 anni</t>
  </si>
  <si>
    <t>0. Nessuno / Non sono state organizzate esercitazioni con la popolazione
1. Hanno partecipato solo i volontari
2. Ha partecipato la popolazione più vulnerabile (anziani, ragazzi...)
3. Hanno partecipato le scuole e/o altri stakeholder specifici e una fetta più ampia di popolazione</t>
  </si>
  <si>
    <t>Popolazione che ha partecipato alle esercitazioni di emergenza organizzate da altri enti/stakeholders (Scuole, università, altri enti, ....), negli ultimi 3 anni</t>
  </si>
  <si>
    <t>0. Nessuno / Non sono state organizzate esercitazioni interne sul rischio idrogeologico / idraulico
1. Le strutture sensibili più a rischio (scuole, RSA, ..) hanno organizzato esercitazioni interne relative al rischio idrogeo / idraulico
2. La maggiorparte degli enti/stakeholder situati nelle aree a rischio idrogeologico / idraulico più elevato (es. R4) hanno organizzato esercitazioni interne 
3. La maggiorparte degli enti/stakeholder situati nelle aree a rischio idrogeologico / idraulico meno elevato hanno organizzato esercitazioni interne</t>
  </si>
  <si>
    <t>Popolazione che ha partecipato alle attività di formazione di PC</t>
  </si>
  <si>
    <t>0. Nessuno partecipa
1. solo personale delle organizzazioni di volontariato 
2. Popolazione e personale delle organizzazioni di volontariato 
3. Popolazione, Tecnici e personale delle organizzazioni di volontariato</t>
  </si>
  <si>
    <t>Volontari che fanno parte del Presidio Territoriale</t>
  </si>
  <si>
    <t>0. Nessuno /il piano di PC non è disponibile o non c’è
1. &lt;10
2. 10-25
3. &gt;25</t>
  </si>
  <si>
    <t xml:space="preserve">
Coesione Sociale
</t>
  </si>
  <si>
    <t>Percentuale della popolazione che fa parte di associazioni di volontariato sul territorio comunale</t>
  </si>
  <si>
    <r>
      <t xml:space="preserve">Percentuale della popolazione che fa parte di associazioni di </t>
    </r>
    <r>
      <rPr>
        <b/>
        <sz val="9"/>
        <color rgb="FF000000"/>
        <rFont val="Calibri"/>
        <family val="2"/>
      </rPr>
      <t xml:space="preserve">volontariato </t>
    </r>
    <r>
      <rPr>
        <sz val="9"/>
        <color rgb="FF000000"/>
        <rFont val="Calibri"/>
        <family val="2"/>
      </rPr>
      <t>di Protezione Civile sul territorio comunale</t>
    </r>
  </si>
  <si>
    <t>0. Meno del 10% della popolazione
1. 10-30%
2. 30-60%
3. &gt;60%</t>
  </si>
  <si>
    <t>Numero di eventi annuali che coinvolgono la cittadinanza</t>
  </si>
  <si>
    <r>
      <t>Eventi annuali o attività,</t>
    </r>
    <r>
      <rPr>
        <sz val="9"/>
        <color rgb="FF000000"/>
        <rFont val="Calibri"/>
        <family val="2"/>
      </rPr>
      <t xml:space="preserve"> non organizzati dall'amministrazione comunale, su temi di protezione civile</t>
    </r>
  </si>
  <si>
    <t xml:space="preserve">0. Nessuna iniziativa relativa alla protezione civile/rischi sul territorio
1. Almeno 1 evento annuo (anche non dedicato) che preveda uno spazio per la sensibilizzazione della popolazione sui temi della protezione civile/ rischi
2. Uno o più eventi specifici sul tema della protezione civile e/o dei rischi sul territorio
3. Ciclo coordinato di eventi sul tema della protezione civile e/o dei rischi sul territorio
</t>
  </si>
  <si>
    <t>persone che hanno partecipato a consultazioni o votazioni su temi di PC</t>
  </si>
  <si>
    <t>Capacità economica</t>
  </si>
  <si>
    <t>Fondi destinati alla Protezione Civile</t>
  </si>
  <si>
    <t>Presenza di fondi pubblici/comunali destinati alla gestione/ misure non strutturali di riduzione del rischio dell'emergenza</t>
  </si>
  <si>
    <t>0. Nessuno
1. Quantificato sulla base della disponibilità generale del budget annuale del comune
2. Quantificato sulla base di un sistema di valutazione esigenze reali, derivanti dal passato
3. Quantificato sulla base di un sistema di valutazione esigenze reali, derivanti dal passato e da ipotesi di esigenze future e/o impreviste</t>
  </si>
  <si>
    <t>Linee di finanziamento aggiuntive</t>
  </si>
  <si>
    <t>0. Nessun finanziamento
1. finanziamenti nazionale/regionali/comunicario - sottoscrizione accordi
2. finanziamenti nazionale/regionali/comunicario - partecipazione a bandi 
3. finanziamenti nazionale/regionali/comunicario - parteipazione a progetti</t>
  </si>
  <si>
    <t>Assicurazioni</t>
  </si>
  <si>
    <r>
      <t>Percentuale di cittadini che ha un’</t>
    </r>
    <r>
      <rPr>
        <b/>
        <sz val="9"/>
        <color rgb="FF000000"/>
        <rFont val="Calibri"/>
        <family val="2"/>
      </rPr>
      <t xml:space="preserve">assicurazione sulla casa </t>
    </r>
    <r>
      <rPr>
        <sz val="9"/>
        <color rgb="FF000000"/>
        <rFont val="Calibri"/>
        <family val="2"/>
      </rPr>
      <t>contro eventi calamitosi</t>
    </r>
  </si>
  <si>
    <r>
      <t>Percentuale di cittadini che ha un’</t>
    </r>
    <r>
      <rPr>
        <b/>
        <sz val="9"/>
        <color rgb="FF000000"/>
        <rFont val="Calibri"/>
        <family val="2"/>
      </rPr>
      <t xml:space="preserve">assicurazione sui beni mobili </t>
    </r>
    <r>
      <rPr>
        <sz val="9"/>
        <color rgb="FF000000"/>
        <rFont val="Calibri"/>
        <family val="2"/>
      </rPr>
      <t>contro eventi calamitosi</t>
    </r>
  </si>
  <si>
    <r>
      <t xml:space="preserve">Percentuale di </t>
    </r>
    <r>
      <rPr>
        <b/>
        <sz val="9"/>
        <color rgb="FF000000"/>
        <rFont val="Calibri"/>
        <family val="2"/>
      </rPr>
      <t>aziende</t>
    </r>
    <r>
      <rPr>
        <sz val="9"/>
        <color rgb="FF000000"/>
        <rFont val="Calibri"/>
        <family val="2"/>
      </rPr>
      <t xml:space="preserve"> che ha un’assicurazione contro eventi calamitosi</t>
    </r>
  </si>
  <si>
    <t>Capacità
territoriale</t>
  </si>
  <si>
    <t>Raccordo tra i livelli di pianificazione</t>
  </si>
  <si>
    <t>Governance territoriale della gestione del rischio</t>
  </si>
  <si>
    <t>0. Piano di Protezione Civile Comunale
1. Piano di Protezione Civile che contiene alcuni elementi di analisi di area vasta ( Piano Stralcio per un settore intercomunale)
2. Piano di Protezione Civile Intercomunale con funzione delegata
3. Piano di Protezione Civile intercomunale</t>
  </si>
  <si>
    <t>Coordinamento della pianificazione di settore con la pianificazione di Protezione Civile</t>
  </si>
  <si>
    <t>0. Nessun coordinamento
1. Coordinamento con i piani di sicurezza di settore previsti dal dlgs 81/08
2. Coordinamento con i piani di sicurezza dei settori strategici
3. Coordinamento con i piani di sicurezza dei settori strategici e produttivi e quello della scuola</t>
  </si>
  <si>
    <t>Coordinamento della pianificazione con la pianificazione di Protezione Civile</t>
  </si>
  <si>
    <t>0. Nessun coordinamento
1. Recipimento e Inserimento, all’interno degli strumenti urbanistici, degli edifici strategici indicati dal Piano di Protezione Civile
2. Definizione di norme edilizie dedicate per le aree individuate negli scenari di rischio e loro modulazione
3. Raccomandazioni di programmazione urbanistica sulla base degli scenari di rischio individuati nel Piano di Protezione Civile</t>
  </si>
  <si>
    <t>ALLERTAMENTO</t>
  </si>
  <si>
    <t>FORMAZIONE DEI TECNICI</t>
  </si>
  <si>
    <t>INFORMAZIONE ALLA POPOLAZIONE</t>
  </si>
  <si>
    <t xml:space="preserve">ESERCITAZIONI </t>
  </si>
  <si>
    <t>MONITORAGGIO COMUNALE</t>
  </si>
  <si>
    <t>FLUSSI DI INFORMAZIONE CON GLI ALTRI LIVELLI O CON COMUNI LIMITROFI</t>
  </si>
  <si>
    <t>COMUNICAZIONE ALLA POPOLAZIONE</t>
  </si>
  <si>
    <t>Attivazione delle fasi operative del piano di protezione civile</t>
  </si>
  <si>
    <t>CONTENUTI DEL CORSO</t>
  </si>
  <si>
    <t>CRITERI DI EROGAZIONE</t>
  </si>
  <si>
    <t>Fondi su cui è caricata la formazione</t>
  </si>
  <si>
    <t>Accreditamento della formazione</t>
  </si>
  <si>
    <t>Proceduralizzazione della formazione</t>
  </si>
  <si>
    <t>Contenuti dell'informazione</t>
  </si>
  <si>
    <t>Modalità della trasmissione dei contenuti del piano - di persona</t>
  </si>
  <si>
    <t>Modalità della trasmissione dei contenuti del piano informatici</t>
  </si>
  <si>
    <t>Personale dedicato</t>
  </si>
  <si>
    <t>Progetti/Campagne</t>
  </si>
  <si>
    <t>Modalità di informazione su altri contenuti di PC</t>
  </si>
  <si>
    <t>Scelta degli strumenti comunicativi</t>
  </si>
  <si>
    <t>TIPOLOGIA ESERCITAZIONE</t>
  </si>
  <si>
    <t xml:space="preserve">ORGANIZZAZIONE ESERCITAZIONE </t>
  </si>
  <si>
    <t xml:space="preserve">ALTRE ATTIVITA' DEL PROCESSO ESERCITATIVO </t>
  </si>
  <si>
    <t>CADENZA</t>
  </si>
  <si>
    <t>Strumentale</t>
  </si>
  <si>
    <t>Presidi</t>
  </si>
  <si>
    <t>Scenari di evento</t>
  </si>
  <si>
    <t>Procedure di monitoraggio integrate nel piano di protezione civile</t>
  </si>
  <si>
    <t>Sito web / Piattaforme / App informatiche per il monitoraggio e i warning</t>
  </si>
  <si>
    <t>Tipologia di flussi di informazione</t>
  </si>
  <si>
    <t>Procedure per lo scambio di informazioni</t>
  </si>
  <si>
    <t>Allerta</t>
  </si>
  <si>
    <t>Strumento di comunicazione di allerta</t>
  </si>
  <si>
    <t>In corso d'evento</t>
  </si>
  <si>
    <t>Strumento di comunicazione in corso di evento / Dispositivi di allarme</t>
  </si>
  <si>
    <t>Contenuti di Protezione Civile</t>
  </si>
  <si>
    <t>Digital Divide</t>
  </si>
  <si>
    <t>Giusta Cultura</t>
  </si>
  <si>
    <t>Modalità</t>
  </si>
  <si>
    <t>Discenti</t>
  </si>
  <si>
    <t>Tempistica</t>
  </si>
  <si>
    <t>Test su competenze</t>
  </si>
  <si>
    <t>Il Comune non fa monitoraggio strumentale</t>
  </si>
  <si>
    <t>Il Comune non ha organizzato presidi territoriali locali / Sono stati individuati i soggetti per il presidio. Non sono stati individuati i punti critici e di osservazione.</t>
  </si>
  <si>
    <t>Il Comune non fa monitoraggio / non ha predisposto il monitoraggio per alcuno scenario di evento presente sul territorio</t>
  </si>
  <si>
    <t>Il Comune non ha definito alcuna procedura per il monitoraggio/ il Comune ha definito delle procedure non chiare o non definite</t>
  </si>
  <si>
    <t>Il Comune non utilizza alcuna piattaforma o app regionali per il monitoraggio eventualmente disponibili / Il Comune non ha a disposizione alcuna piattaforma o app o sito web per il monitoraggio</t>
  </si>
  <si>
    <t>Il Comune non scambia alcuna informazione con gli altri livelli o con i comuni limitrofi</t>
  </si>
  <si>
    <t>Il Comune non ha definito alcuna procedura per lo scambio di informazioni</t>
  </si>
  <si>
    <t>Il Comune inoltra/pubblica il bollettino regionale di allerta idrogeologica ed idraulica</t>
  </si>
  <si>
    <t>Il Comune non ha codificato uno strumento di comunicazione per l'allerta</t>
  </si>
  <si>
    <t>Il Comune non informa la popolazione in corso d'evento</t>
  </si>
  <si>
    <t>Il Comune non ha codificato uno strumento di comunicazione in emergenza</t>
  </si>
  <si>
    <t>Il Comune non ha identificato / codificato il legame tra allertamento e fasi operative</t>
  </si>
  <si>
    <t>Non inserita nel piano di protezione civile</t>
  </si>
  <si>
    <t>Nessuna attività formativa / comunicativa</t>
  </si>
  <si>
    <t>Mai</t>
  </si>
  <si>
    <t>Il Comune fa monitoraggio tramite l'osservazione degli strumenti regionali (pluviometri, idrometri,..)</t>
  </si>
  <si>
    <t>Il Comune sorveglia e monitora il territorio tramite il presidio . Sono stati individuati i soggetti per il presidio (presidio solo volontari formati), le loro principali attività e i punti critici e di osservazione.</t>
  </si>
  <si>
    <t>Il Comune ha predisposto il monitoraggio / il monitoraggio è possibile solo per alcuni scenari di rischio o scenari di evento forniti dal livello regionale</t>
  </si>
  <si>
    <t>Il Comune ha definito delle procedure chiare e codificate e correlate ai passaggi di fase operativa a livello comunale. Il comune attiva il monitoraggio (strumentale e/o presidi) almeno nella fase di preallarme</t>
  </si>
  <si>
    <t xml:space="preserve">Il Comune utilizza una piattaforma/sito web messa a disposizione dalla regione per la visualizzazione dati strumentali e/o dei dati dei presidi regionali. Il comune dispone di un operatore formato </t>
  </si>
  <si>
    <t>Scambio unidirezionale top-down: il Comune riceve informazioni in corso d'evento dagli organi di coordinamento superiori, quali la Regione, la Prefettura e la Provincia, nonché dalle componenti e strutture operative presenti sul territorio. Il Comune non fornisce informazioni sulla situazione in atto sul proprio territorio (né agli organi di coordinamento né ai Comuni limitrofi)</t>
  </si>
  <si>
    <t>Il Comune ha definito delle procedure per lo scambio di dati e informazioni</t>
  </si>
  <si>
    <t>Il Comune comunica alla popolazione l'allerta per il proprio territorio</t>
  </si>
  <si>
    <t>Il Comune comunica l'allerta solo sui canali Social e su web</t>
  </si>
  <si>
    <t>Il Comune informa la popolazione del fenomeno in corso, non specificando gli effetti al suolo e le norme da tenere in caso di peggioramento del fenomeno</t>
  </si>
  <si>
    <t>Il Comune ha identificato e comunica attraverso un solo strumento di comunicazione (sito web - social),</t>
  </si>
  <si>
    <t>Il Comune ha codificato il legame solo tra l'allertamente regionale (in previsione) e le fasi operative del piano di protezione civile.</t>
  </si>
  <si>
    <t>standard//costanti -Formazione su elementi base di pC (percorsi non differenziati)</t>
  </si>
  <si>
    <t>assente</t>
  </si>
  <si>
    <t>frontale (di persona o online)</t>
  </si>
  <si>
    <t>solo settore di protezione civile</t>
  </si>
  <si>
    <t>una tantum per ciascun operatore</t>
  </si>
  <si>
    <t>nessun test di entrata e di verifica</t>
  </si>
  <si>
    <t>fondi nazionali / comunitari</t>
  </si>
  <si>
    <t>Attestato di partecpazione</t>
  </si>
  <si>
    <t>Prevista dal Piano di Protezione Civile</t>
  </si>
  <si>
    <t>contenuti omogenei</t>
  </si>
  <si>
    <t>punti informativi e realizzazione di brochure</t>
  </si>
  <si>
    <t>Sito con sezione dedicata</t>
  </si>
  <si>
    <t>volontari non formati su contenuti specifici</t>
  </si>
  <si>
    <t>Nessuna Campagna</t>
  </si>
  <si>
    <t>Affissioni/ bacheche/ notizie sul sito nella sezione dedicata</t>
  </si>
  <si>
    <t>Scelti esclusivamente sulla base del budget disponibile</t>
  </si>
  <si>
    <t>per posti di comando (esercitazione che riguarda solo gli enti coinvolti e prevede l’attivazione dei centri operativi, nonché tutta la rete di comunicazione e relazione per lo scambio delle informazioni e coordinamento tra i vari centri. Gli enti testano le azioni necessarie a garantire il sistema di comando e di controllo, verificano le modalità e la rapidità delle azioni finalizzate all’attivazione e alla gestione delle criticità, in caso di allerta ed emergenza, secondo quanto stabilito dai Piani di protezione civile. Non sono previste azioni reali sul territorio) o di valutazione/discussione (esercitazione che consiste in un’attività di discussione e confronto tra i partecipanti alla simulazione su specifiche attività o procedure.)</t>
  </si>
  <si>
    <t>Ideazione e pianificazione dell'esercitazione e dei suoi obiettivi da parte di tecnici afferenti all'ufficio di protezione civile comunale/interno al comune che provvede alla definizione del documento di progetto esercitativo, condiviso con tutte le amministrazioni che sono coinvolte nell'esercitazione. Coinvolgimento di osservatori solo interni al Comune.</t>
  </si>
  <si>
    <t>Attività formativa dei soli tecnici comunali di protezione civile. 
Attività di comunicazione dell'esercitazione all'interno del Comune. 
Valutazione e analisi dei risultati condivisa solo tra gli organizzatori dell'esercitazione
Priorizzazione delle azioni di miglioramento riscontrate e loro implementazione secondo le risorse finanziarie e le capacità attualmente disponibili.</t>
  </si>
  <si>
    <t>coerente con quanto pianificato nel piano di protezione civile e richiesto dalle linee guida regionali.</t>
  </si>
  <si>
    <t>Il Comune fa monitoraggio tramite gli strumenti regionali (pluviometri, idrometri,..) e ha predisposto una rete di monitoraggio propria speditiva di rapida interpretazione e risposta e il comune dispone di un operatore formato all'uso e interpretazione di tali dati</t>
  </si>
  <si>
    <t>Il Comune sorveglia e monitora il territorio tramite il presidio . Sono stati individuati i soggetti per il presidio (presidio misto volontari, tecnici formati), le loro principali attività e i punti critici e di osservazione.</t>
  </si>
  <si>
    <t>Il Comune ha predisposto il monitoraggio per gli scenari di evento più severi e più frequenti sul territorio</t>
  </si>
  <si>
    <t>Il Comune ha definito delle procedure di monitoraggio chiare, codificate e attuali e correlate ai passaggi di fase operativa a livello comunale. Le modalità per l'aggiornamento sono state identificate (e.g. in seguito all'acquisizione di nuove conoscenze/ competenze/ abilità, strumenti, ..). Il Comune verifica l'attivazione del monitoraggio nella fase di attenzione, attiva il monitoraggio (strumentale e/o presidi) nella fase di preallarme, rafforza le attività di monitoraggio (strumentale e/o presidi) nella fase di allarme. (I.O. febbraio 2016 - omogeneizzazione del sistema di allertamento)</t>
  </si>
  <si>
    <t>Il Comune ha predisposto e utilizza una piattaforma/ sito web per la visualizzazione dei dati strumentali e/o dei presidi</t>
  </si>
  <si>
    <t>Scambio bidirezionale: il Comune scambia informazioni di continuo con gli enti di livello superiore e con i Comuni limitrofi</t>
  </si>
  <si>
    <t>Il Comune, d'intesa con gli altri enti e/o stakeholder, ha definito delle procedure per lo scambio di dati con modulistica dedicata o scambio dati codificato</t>
  </si>
  <si>
    <t>Il Comune comunica alla popolazione il livello di allerta per il territorio e le norme di comportamento e di auto-protezione da attivare</t>
  </si>
  <si>
    <t>Il Comune comunica l'allerta tramite canali social/web, e si è dotato anche di piattaforme dedicate, possibilità di invio SMS</t>
  </si>
  <si>
    <t>Il Comune informa la popolazione in caso di fenomeni intensi, comunicando di attivare le procedure di autoprotezione previste dal piano di protezione civile</t>
  </si>
  <si>
    <t>Il Comune ha identificato e comunica attraverso Social/web, piattaforme dedicate, SMS</t>
  </si>
  <si>
    <t>Il Comune ha definito il legame tra l'allertamento regionale (in previsione), le osservazioni da monitoraggio e sorveglianza e le fasi operative del piano di protezione civile. L'attivazione è però legata ad osservazioni e parametri non chiari o soggettivi</t>
  </si>
  <si>
    <t>costruiti sulla base delle necessità derivanti dai test - percorsi differenziati e specifici</t>
  </si>
  <si>
    <t>Elementi minimi per una alfabetizzazione digitale derivanti da un test di autovalutazione</t>
  </si>
  <si>
    <t>Elementi base per l’apprendimento dei principi della giusta cultura</t>
  </si>
  <si>
    <t>esperienziale//integrata</t>
  </si>
  <si>
    <t>solo uffici che si occupano e/o che hanno competenze tangenti alla protezione civile</t>
  </si>
  <si>
    <t>una tantum sulla base del ruolo svolto</t>
  </si>
  <si>
    <t>Test di verifica dei fabbisogni</t>
  </si>
  <si>
    <t>fondi regionali / comunitari</t>
  </si>
  <si>
    <t>Crediti formativi per la partecipazione</t>
  </si>
  <si>
    <t>Prevista dal Piano (ruoli da formare e tempistiche)</t>
  </si>
  <si>
    <t>comunicazione mirata e semplificata per target</t>
  </si>
  <si>
    <t>punti informativi e realizzazione di strumenti comunicativi differenziati sulla base del target di riferimento</t>
  </si>
  <si>
    <t>Sito con sezione dedicata e app dove è possibile scaricare piano</t>
  </si>
  <si>
    <t>volontari formati</t>
  </si>
  <si>
    <t>Adesione a Campagne di comunicazione nazionale (IO NON RISCHIO)</t>
  </si>
  <si>
    <t>informazione periodica inviato alla famiglie e disponibile in luoghi pubblici</t>
  </si>
  <si>
    <t>Scelti sulla base delle linee guida / indicazioni regionali</t>
  </si>
  <si>
    <t>full-scale senza coinvolgimento della popolazione (esercitazione che riguarda la simulazione di diverse attività di protezione civile nell’ambito dello scenario simulato. Oltre all’attivazione dei centri operativi a tutti i livelli territoriali coinvolti e della rete di comunicazione, vengono effettuate azioni reali sul territorio, ma senza il coinvolgimento della popolazione)</t>
  </si>
  <si>
    <t>Definizione degli obiettivi dell'esercitazione condivisa tra tutti i soggetti coinvolti nell'esercitazione. Ideazione, pianificazione e conduzione da parte di un gruppo di lavoro misto costituito da tecnici comunali e di altri livelli della PA ed eventualmente altri stakeholder del territorio. Coinvolgimento di osservatori interni ed esterni al Comune</t>
  </si>
  <si>
    <t>Attività formativa degli uffici comunali coinvolti nell'esercitazione, con la partecipazione dei tecnici degli altri livelli di PA coinvolti. Organizzazione di incontri di formazione e di diffusione della conoscenza con gli altri stakeholder coinvolti.
Organizzazione di un'attività di comunicazione estesa anche alla popolazione.
Valutazione e analisi dei risultati condivisa con i soggetti che hanno partecipato all'esercitazione.
Priorizzazione a livello comunale delle azioni di miglioramento riscontrate e implementazione delle azioni prioritarie, valutando le risorse finanziarie e capacità disponibili ed eventualmente necessarie.</t>
  </si>
  <si>
    <t>ad ogni aggiornamento del piano, viene organizzata un'esercitazione</t>
  </si>
  <si>
    <t>Il Comune fa monitoraggio tramite gli strumenti regionali (pluviometri, idrometri,..) e ha predisposto una rete di monitoraggio professionale e il comune dispone di un operatore formato all'uso e interpretazione di tali dati</t>
  </si>
  <si>
    <t xml:space="preserve">Il Comune sorveglia e monitora il territorio tramite il presidio. Il Comune ha definito protocolli per il presidio contenenti l'organizzazione e l'attivazione del presidio in termini di attività e scala territoriale, soggetti coinvolti (inclusi eventuali altri stakeholder territoriali - RFI, CC forestali, ANAS etc), mappatura dei punti critici e di osservazione, dotazione strumentale, flussi di comunicazione e formazione / aggiornamento. </t>
  </si>
  <si>
    <t>Monitoraggio predisposto per tutti gli scenari di evento possibili sul territorio. Definite modalità di aggiornamento dello scenario e le successive modifiche del monitoraggio (e.g. scenari transitori, aggiornamento scenario successivi a studi locali), che includano anche scenari transitori o post evento tesi a ridurre il rischio residuo e coordinati con altri stakeholder e/o altri livelli PA</t>
  </si>
  <si>
    <t>Il Comune ha definito delle procedure di monitoraggio chiare, codificate e attuali e correlate ai passaggi di fase operativa a livello comunale, attivando il monitoraggio (strumentale e/o presidi) per tutte le fasi operative. Le modalità per l'aggiornamento sono state identificate (e.g. in seguito all'acquisizione di nuove conoscenze/ scenari transitori/ competenze/ abilità, strumenti, ..). Le procedure sono coordinate con altri stakeholder e/o altri livelli PA</t>
  </si>
  <si>
    <t xml:space="preserve">Il Comune ha predisposto e utilizza una piattaforma open (visualizzabile anche dai cittadini) / sito web per la visualizzazione dei dati strumentali </t>
  </si>
  <si>
    <t>Scambio bidirezionale con i livelli superiori, comuni limitrofi e con altri stakeholder/altri enti territorialmente competenti (RFI, ANAS, etc. )</t>
  </si>
  <si>
    <t>Il Comune, d'intesa con gli altri enti, ha definito delle procedure per lo scambio di dati con modulistica dedicata o scambio dati codificato. Sono state individuate modalità di aggiornamento. Il Comune ha identificato un referente/funzionario/ funzione di supporto dedicato al flusso di informazioni con gli altri enti presente al Centro operativo Comunale incaricato al rapporto con le autorità</t>
  </si>
  <si>
    <t>Comunicazione alla popolazione del livello di allerta per il territorio e le norme di comportamento e di auto-protezione da attivare e le aree/punti critici da evitare e dove trovare ulteriori informazioni e aggiornamenti, secondo modalità condivise in fase di pianificazione con la popolazione. Il Comune attiva un ufficio relazioni con il pubblico / numero dedicato</t>
  </si>
  <si>
    <t>Il comune predispone spazi televisi/radiofonici per avvisare la popolazione dell'allerta, predispone le attività di comunicazione porta a porta alla popolazione, sia tramite filodiffusione che attraverso altoparlanti. Il Comune predispone l'invio delle comunicazione del bollettino di allerta regionale, differenziando i mezzi di comunicazione in base all'utente, secondo modalità condivise in fase di pianificazione con la popolazione (social, web, sms, telegram, telefonata diretta, comunicazioni tramite media, strumenti di filoduffusione, porta a porta, etc)</t>
  </si>
  <si>
    <t>Il Comune ha codificato le comunicazioni da inviare alla popolazione aggiornamenti in corso d'evento sulla situazione in atto, specifcando gli effetti al suolo e le aree maggiormente coinvolte e le misure di autoprotezione da attivare, secondo modalità condivise in fase di pianificazione con la popolazione</t>
  </si>
  <si>
    <t>Il Comune predispone spazi televisi/radiofonici per aggiornare la popolazione sulla situazione in corso, attiva avvisi tramite filodiffusione/sirene/altoparlanti, avvisa la popolazione tramite piattaforme web/social e piattaforme dedicate, specificando i mezzi di comunicazione in base all'utente, secondo modalità condivise in fase di pianificazione con la popolazione (social, web, sms, telegram, telefonata diretta, comunicazioni tramite media, strumenti di filoduffusione, porta a porta, etc)</t>
  </si>
  <si>
    <t>Il Comune ha definito il legame tra l'allertamento regionale (in previsione) / osservazioni da monitoraggio e sorveglianza e le fasi operative del piano di protezione civile. L'attivazione delle fasi operative è legata a parametri oggettivi di allertamento opportunamente calibrati. Sono state definite le modalità di aggiornamento di soglie e parametri. Sono state definite le procedure di rientro alla fase operativa.</t>
  </si>
  <si>
    <t>percorsi specifici con contenuti complessivi</t>
  </si>
  <si>
    <t>Competenze ICT di livello avanzato</t>
  </si>
  <si>
    <t>Elementi generali e di contesto per la realizzazione della giusta cultura nelle tematiche di PC</t>
  </si>
  <si>
    <t>esperienzali/integrata con tutoraggio conmateriale// dispense disponibili</t>
  </si>
  <si>
    <t>tutti gli uffici del Comune anche con stakeholders esterni (social learning)</t>
  </si>
  <si>
    <t>aggiornamento continuo e ciclico//Lifelong learning</t>
  </si>
  <si>
    <t>Questionario di follow up</t>
  </si>
  <si>
    <t>fondi comunali</t>
  </si>
  <si>
    <t>Prevista dal piano (progetto formativo)</t>
  </si>
  <si>
    <t>Comunicazione mirata e semplificata per target e sulla base dell'analisi della percezione del rischio</t>
  </si>
  <si>
    <t>Strumenti comunicativi differenziati sulla base del target di riferimento e assemblee pubbliche/incontri con la popolazione anche dedicate e differenziate per luoghi vulnerabili</t>
  </si>
  <si>
    <t>Sito con sezione dedicata e app dove è possibile scaricare piano e informazioni di dettaglio ed eventualmente inviare eventuali informazioni/osservazioni</t>
  </si>
  <si>
    <t>volontari formati e tal volta personale del settore di PC del Comune, Regione o DPC</t>
  </si>
  <si>
    <t>Adesione a Campagne di comunicazione nazionale (IO NON RISCHIO) e approfondimenti specifici comunali/territoriali anche basate su studi di percezione del rischio</t>
  </si>
  <si>
    <t>APP?? + living lab di protezione civile</t>
  </si>
  <si>
    <t>Scelti sulla base della loro efficacia presunta (indicazioni provenienti dal coinvolgimento della popolazione?)</t>
  </si>
  <si>
    <t>full-scale con il coinvolgimento della popolazione (esercitazione che riguarda la simulazione di diverse attività di protezione civile nell’ambito dello scenario simulato. Oltre all’attivazione dei centri operativi a tutti i livelli territoriali coinvolti e della rete di comunicazione, vengono effettuate azioni reali sul territorio con il coinvolgimento della popolazione)</t>
  </si>
  <si>
    <t>Definizione degli obiettivi dell'esercitazione condivisa tra tutti i soggetti coinvolti nell'esercitazione, inclusa la popolazione. Ideazione, pianificazione e conduzione da parte di un gruppo di lavoro misto costituito da tecnici comunali e di altri livelli della PA ed eventualmente altri stakeholder del territorio. Coinvolgimento di osservatori interni ed esterni al Comune e agli altri livelli</t>
  </si>
  <si>
    <t>Attività formativa degli uffici comunali coinvolti nell'esercitazione, con la partecipazione dei tecnici degli altri livelli di PA coinvolti. Organizzazione di incontri di formazione e di diffusione della conoscenza con gli altri stakeholder e la popolazione coinvolti. 
Valutazione e analisi dei risultati condivise con i soggetti che hanno partecipato all'esercitazione, inclusa la popolazione, e valutazione del processo organizzativo dell'esercitazione.
Priorizzazione congiunta delle azioni di miglioramento riscontrate, valutando le risorse finanziarie e capacità disponibili e quelle eventualmente necessarie, e istituzione di un gruppo di lavoro per perseguirne la ricerca finanziaria e l'implementazione.
Valutazione del processo organizzativo dell'esercitazione.</t>
  </si>
  <si>
    <t>ad ogni aggiornamento del piano, viene organizzate più esercitazioni</t>
  </si>
  <si>
    <t>MATRICE DI TRASFORMAZIONE PEV</t>
  </si>
  <si>
    <t>EV</t>
  </si>
  <si>
    <t>PEV</t>
  </si>
  <si>
    <t>ATTRIBUTI DI CAPACITÀ</t>
  </si>
  <si>
    <t>LIVELLO CAPACITÀ (misura diretta)</t>
  </si>
  <si>
    <t>LIVELLO PERFORMANCE MISURE</t>
  </si>
  <si>
    <t>Rapporto con la popolazione</t>
  </si>
  <si>
    <t>Rapporto con gli stakeholders</t>
  </si>
  <si>
    <t>Rapporto con gli altri livelli di PA</t>
  </si>
  <si>
    <t>Solidità dei sistemi di pianificazione, monitoraggio, valutazione e gestione dei rischi</t>
  </si>
  <si>
    <t>Informazione e consapevolezza</t>
  </si>
  <si>
    <t>Formazione della popolazione</t>
  </si>
  <si>
    <t>Coesione Sociale</t>
  </si>
  <si>
    <t>Pianificazione sovracomunale</t>
  </si>
  <si>
    <t>Raccordo tra livelli di pianificazione</t>
  </si>
  <si>
    <t>CAPACITÀ COMPLESSIVA</t>
  </si>
  <si>
    <t>Deficit Capacità</t>
  </si>
  <si>
    <t>Legenda</t>
  </si>
  <si>
    <t>Misura non strutturale</t>
  </si>
  <si>
    <t>NS</t>
  </si>
  <si>
    <t>Necessarie e sufficienti (se implementate tutte)</t>
  </si>
  <si>
    <t>Formazione Tecnici</t>
  </si>
  <si>
    <t>Informazione alla popol</t>
  </si>
  <si>
    <t>Esercitazioni</t>
  </si>
  <si>
    <t>N</t>
  </si>
  <si>
    <t>Necessarie ma non sufficienti (richiedono azioni aggiuntive oltre le MNS considerate)</t>
  </si>
  <si>
    <t>FLUSSI DI INFORMAZIONE</t>
  </si>
  <si>
    <t>Attivazione delle fasi operative del piano di pc</t>
  </si>
  <si>
    <t>C</t>
  </si>
  <si>
    <t>Concorrenti (Non strettamente necessarie ma che concorrono a migliorare le performance)</t>
  </si>
  <si>
    <t>Strum</t>
  </si>
  <si>
    <t>Scenari</t>
  </si>
  <si>
    <t>Procedure nel piano</t>
  </si>
  <si>
    <t>Web</t>
  </si>
  <si>
    <t>Tipologia di flussi</t>
  </si>
  <si>
    <t>Procedure scambio</t>
  </si>
  <si>
    <t>com
allerta</t>
  </si>
  <si>
    <t>In corso di evento</t>
  </si>
  <si>
    <t>com in corso ev</t>
  </si>
  <si>
    <t>L1</t>
  </si>
  <si>
    <t>L2</t>
  </si>
  <si>
    <t>L3</t>
  </si>
  <si>
    <t>I1</t>
  </si>
  <si>
    <t>C1</t>
  </si>
  <si>
    <t>1. Set minimo di informazioni digitalizzate e aggiornate in accordo con le LGR di pianificazione di protezione civile</t>
  </si>
  <si>
    <t>C2</t>
  </si>
  <si>
    <t>2. Tutte le informazioni sono digitalizzate e aggiornate</t>
  </si>
  <si>
    <t>C3</t>
  </si>
  <si>
    <t>3. Tutte le informazioni sono digitalizzate e interoperabili, con procedure di aggiornamento codificate</t>
  </si>
  <si>
    <t>A</t>
  </si>
  <si>
    <t>I2</t>
  </si>
  <si>
    <t>1. Disponibilità e utilizzo di uno strumento informatico per l'allertamento alla popolazione o per il monitoraggio</t>
  </si>
  <si>
    <t>2. Disponibilità e utilizzo di uno strumento per il monitoraggio e di uno strumento per l'allertamento alla popolazione</t>
  </si>
  <si>
    <t>3. Disponibilità e utilizzo di diversi strumenti per il monitoraggio e l'allertamento alla popolazione (ridondanza degli strumenti)</t>
  </si>
  <si>
    <t>I3</t>
  </si>
  <si>
    <t>1. Pubblicazione delle informazioni (sugli scenari di rischio e le relative norme di comportamento nonché sulla pianificazione di protezione civile) sul sito internet del Comune</t>
  </si>
  <si>
    <t>2. Adesione su base volontaria alle Campagne di comunicazione nazionali (e.g. Io Non Rischio) o a eventuali campagne di comunicazione regionali</t>
  </si>
  <si>
    <t>3. Organizzazione di campagne di comunicazione create ad hoc dal Comune, anche con il coinvolgimento delle scuole e tenendo conto di differenti target di popolazione</t>
  </si>
  <si>
    <t>I4</t>
  </si>
  <si>
    <t>1. Informazione sull'evento in corso messaggio su sito web - social</t>
  </si>
  <si>
    <t>2. informazione sull'evento in corso, attivazione procedure di autoprotezione + sms, piattaforme dedicate, sito web, social</t>
  </si>
  <si>
    <t>3. informazioni codificate sulla base dell'evento in corso, attivazione delle procedure di autoprotezione previste dal piano, comunicazioni codificate su target specifico di popolazione (sms, WA, telegram, piattaforme dedicate, media, filodiffusione, altoparlanti</t>
  </si>
  <si>
    <t>I5</t>
  </si>
  <si>
    <t>1. Online sul sito ma con sezione dedicata + brochure esplicativa</t>
  </si>
  <si>
    <t>2. Link al piano di PC con sezione dedicata + brochure esplicativa+ informazione periodica</t>
  </si>
  <si>
    <t>3. Link al piano di PC con sezione dedicata + brochure esplicativa + diffusione tramite altri canali social + assemblee/incontri tematici</t>
  </si>
  <si>
    <t>I6</t>
  </si>
  <si>
    <t>1. Informazione</t>
  </si>
  <si>
    <t>2. Consultazione</t>
  </si>
  <si>
    <t>3. Coprogettazione</t>
  </si>
  <si>
    <t>I7</t>
  </si>
  <si>
    <t>1. Informazione e aggiornamento della popolazione sulle attività comunali di protezione civile</t>
  </si>
  <si>
    <t>2. Formazione della popolazione sui temi della protezione civile</t>
  </si>
  <si>
    <t>3. Coinvolgimento della popolazione in esercitazioni full-scale</t>
  </si>
  <si>
    <t>I8</t>
  </si>
  <si>
    <t>1. Sono informati sul contenuto del piano</t>
  </si>
  <si>
    <t>2. coinvolti nella pianificazione</t>
  </si>
  <si>
    <t>3. Raccordo pianificazione</t>
  </si>
  <si>
    <t>I9</t>
  </si>
  <si>
    <t>1. Informazione e aggiornamento degli stakeholder sulle attività comunali di protezione civile</t>
  </si>
  <si>
    <t>2. Coinvolgimento degli stakeholder in esercitazioni full-scale</t>
  </si>
  <si>
    <t>3. Coinvolgimento di alcuni stakeholder specifici nella formazione dei tecnici e/o nell'attività di monitoraggio del territorio</t>
  </si>
  <si>
    <t>I10</t>
  </si>
  <si>
    <t>Livello di coordinamento sulle attività di PC</t>
  </si>
  <si>
    <t>1. Incontri singoli o gruppo</t>
  </si>
  <si>
    <t>2. Incontri ad intervalli non cadenzati</t>
  </si>
  <si>
    <t>3. Tavoli di coordinamento permanente</t>
  </si>
  <si>
    <t>I11</t>
  </si>
  <si>
    <t>1. Strutture e/o Tavoli di consultazione</t>
  </si>
  <si>
    <t>2. Presenza di Moduli procedurali</t>
  </si>
  <si>
    <t>3. Tavoli/ strumenti di consultazione dedicati</t>
  </si>
  <si>
    <t>I12</t>
  </si>
  <si>
    <t>1. (Procedure per lo) scambio unidirezionale (da Regione a Comune e/o da Prefettura a Comune) di informazioni solo in fase di allertamento e in corso di evento</t>
  </si>
  <si>
    <t>2. Procedure per lo scambio bidirezionale di informazioni in fase di allertamento e in corso di evento</t>
  </si>
  <si>
    <t>3. Procedure condivise di scambio di informazioni con gli altri livelli sia in fase di allertamento che in tempo di pace (e.g. info per la pianificazione di protezione civile)</t>
  </si>
  <si>
    <t>I13</t>
  </si>
  <si>
    <t>1. tecnici dell'ufficio di protezione civile</t>
  </si>
  <si>
    <t>2. tecnici che hanno a che fare con il sistema di protezione civile</t>
  </si>
  <si>
    <t>3. tutta amministrazione comunale</t>
  </si>
  <si>
    <t>I14</t>
  </si>
  <si>
    <t>1. test di valutazione finale - questionario a risposte chiuse</t>
  </si>
  <si>
    <t>2. tes di valutazione finale - questionario a risposte aperte</t>
  </si>
  <si>
    <t>3. test di valutazione con esercitazione finale</t>
  </si>
  <si>
    <t>I15</t>
  </si>
  <si>
    <t>1. Formazione su elementi base di pC (percorsi non differenziati)</t>
  </si>
  <si>
    <t>2. Formazione specifica per il ruolo che svolgono (percorsi differenziati e specifici)</t>
  </si>
  <si>
    <t>3. Alta formazione di contesto (percorsi specifici complessivi)</t>
  </si>
  <si>
    <t>I16</t>
  </si>
  <si>
    <t>1. Il piano soddisfa i criteri minimi</t>
  </si>
  <si>
    <t>2. Il piano raggiunge un livello medio</t>
  </si>
  <si>
    <t>3. Il piano raggiunge un livello ottimale</t>
  </si>
  <si>
    <t>I17</t>
  </si>
  <si>
    <t>1. Il comune ha un piano di protezione civile elaborato da un esperto esterno o da un tecnico comunale con il coinvolgimento dell’ufficio di protezione civile</t>
  </si>
  <si>
    <t>2. il comune ha un piano di protezione civile elaborato da un esperto esterno o da un tecnico comunale con il coinvolgimento di diversi uffici comunali</t>
  </si>
  <si>
    <t>3. il comune ha un piano di protezione civile elaborato da un gruppo di lavoro interno multisettoriale.</t>
  </si>
  <si>
    <t>I18</t>
  </si>
  <si>
    <t>1. Il comune ha un piano di protezione civile partecipato con la popolazione almeno su scenari e azioni</t>
  </si>
  <si>
    <t>2. il comune ha un piano di protezione civile partecipato con la popolazione</t>
  </si>
  <si>
    <t>3. il comune ha un piano di protezione civile partecipato con un processo che ha visto il coinvolgimento della Regione, delle Prefetture e di altre Amministrazioni, nonché delle altre componenti e strutture operative presenti sul territorio, inclusa la Comunità scientifica e le categorie professionali.</t>
  </si>
  <si>
    <t>I19</t>
  </si>
  <si>
    <t>Popolazione consapevole dei rischi naturali presenti sul proprio territorio</t>
  </si>
  <si>
    <t>1. 25-50%</t>
  </si>
  <si>
    <t>2. 50-75%</t>
  </si>
  <si>
    <t>3. &gt;75%</t>
  </si>
  <si>
    <t>I20</t>
  </si>
  <si>
    <t>Percentuale di cittadini iscritti ad almeno uno dei canali / servizi di comunicazione (inclusi app/ servizi sms o a chiamata / canali social) predisposti dal Comune</t>
  </si>
  <si>
    <t>1. &lt; 30%</t>
  </si>
  <si>
    <t>2. 30-60%</t>
  </si>
  <si>
    <t>3. &gt;60%</t>
  </si>
  <si>
    <t>I21</t>
  </si>
  <si>
    <t>1. &lt;30%</t>
  </si>
  <si>
    <t>I22</t>
  </si>
  <si>
    <t>1. Hanno partecipato solo i volontari</t>
  </si>
  <si>
    <t>2. Ha partecipato la popolazione più vulnerabile (anziani, ragazzi...)</t>
  </si>
  <si>
    <t>3. Hanno partecipato le scuole e/o altri stakeholder specifici e una fetta più ampia di popolazione</t>
  </si>
  <si>
    <t>I23</t>
  </si>
  <si>
    <t>1. Le strutture sensibili più a rischio (scuole, RSA, ..) hanno organizzato esercitazioni interne relative al rischio idrogeo / idraulico</t>
  </si>
  <si>
    <t>2. La maggiorparte degli enti/stakeholder situati nelle aree a rischio idrogeologico / idraulico più elevato (es. R4) hanno organizzato esercitazioni interne</t>
  </si>
  <si>
    <t>3. La maggiorparte degli enti/stakeholder situati nelle aree a rischio idrogeologico / idraulico meno elevato hanno organizzato esercitazioni interne</t>
  </si>
  <si>
    <t>I24</t>
  </si>
  <si>
    <t>1. solo personale delle organizzazioni di volontariato</t>
  </si>
  <si>
    <t>2. Popolazione e personale delle organizzazioni di volontariato</t>
  </si>
  <si>
    <t>3. Popolazione, Tecnici e personale delle organizzazioni di volontariato</t>
  </si>
  <si>
    <t>I25</t>
  </si>
  <si>
    <t>1. &lt;10</t>
  </si>
  <si>
    <t>2. 10-25</t>
  </si>
  <si>
    <t>3. &gt;25</t>
  </si>
  <si>
    <t>I26</t>
  </si>
  <si>
    <t>Percentuale della popolazione che fa parte di associazioni di volontariato di PC sul territorio comunale</t>
  </si>
  <si>
    <t>1. 10-30%</t>
  </si>
  <si>
    <t>I27</t>
  </si>
  <si>
    <t>Eventi annuali o attività, non organizzati dall'amministrazione comunale, su temi di protezione civile</t>
  </si>
  <si>
    <t>1. Almeno 1 evento annuo (anche non dedicato) che preveda uno spazio per la sensibilizzazione della popolazione sui temi della protezione civile/ rischi</t>
  </si>
  <si>
    <t>2. Uno o più eventi specifici sul tema della protezione civile e/o dei rischi sul territori</t>
  </si>
  <si>
    <t>3. Ciclo coordinato di eventi sul tema della protezione civile e/o dei rischi sul territorio</t>
  </si>
  <si>
    <t>I28</t>
  </si>
  <si>
    <t>Persone che hanno partecipato a consultazioni o votazioni su temi di PC</t>
  </si>
  <si>
    <t>I29</t>
  </si>
  <si>
    <t>1. Quantificato sulla base della disponibilità generale del budget annuale del comune</t>
  </si>
  <si>
    <t>2. Quantificato sulla base di un sistema di valutazione esigenze reali, derivanti dal passato</t>
  </si>
  <si>
    <t>3. Quantificato sulla base di un sistema di valutazione esigenze reali, derivanti dal passato e da ipotesi di esigenze future e/o impreviste</t>
  </si>
  <si>
    <t>I30</t>
  </si>
  <si>
    <t>1. finanziamenti nazionale/regionali/comunicario - sottoscrizione accordi</t>
  </si>
  <si>
    <t>2. finanziamenti nazionale/regionali/comunicario - partecipazione a bandi</t>
  </si>
  <si>
    <t>3. finanziamenti nazionale/regionali/comunicario - partecipazione a progetti</t>
  </si>
  <si>
    <t>I31</t>
  </si>
  <si>
    <t>Percentuale di cittadini che ha un’assicurazione sulla casa contro eventi calamitosi</t>
  </si>
  <si>
    <t>I32</t>
  </si>
  <si>
    <t>Percentuale di cittadini che ha un’assicurazione sui beni mobili contro eventi calamitosi</t>
  </si>
  <si>
    <t>I33</t>
  </si>
  <si>
    <t>Percentuale di aziende che ha un’assicurazione contro eventi calamitosi</t>
  </si>
  <si>
    <t>I34</t>
  </si>
  <si>
    <t>1. Piano di Protezione Civile che contiene alcuni elementi di analisi di area vasta ( Piano Stralcio per un settore intercomunale)</t>
  </si>
  <si>
    <t>2. Piano di Protezione Civile Intercomunale con funzione delegata</t>
  </si>
  <si>
    <t>3. Piano di Protezione Civile intercomunale</t>
  </si>
  <si>
    <t>I35</t>
  </si>
  <si>
    <t>Raccordo pianificazione di protezione civile:</t>
  </si>
  <si>
    <t>1. Raccordo solo tra p.comunale e p.intercomunale (o d'ambito)</t>
  </si>
  <si>
    <t>2. Raccordo tra Piano di pc comunale e Livello provinciale/Città metropolitana/Area vasta</t>
  </si>
  <si>
    <t>3. Raccordo tra tutti i livelli</t>
  </si>
  <si>
    <t>I36</t>
  </si>
  <si>
    <t>1. Coordinamento con i piani di sicurezza di settore previsti dal dlgs 81/08</t>
  </si>
  <si>
    <t>2. Coordinamento con i piani di sicurezza dei settori strategici</t>
  </si>
  <si>
    <t>3. Coordinamento con i piani di sicurezza dei settori strategici e produttivi e quello della scuola</t>
  </si>
  <si>
    <t>I37</t>
  </si>
  <si>
    <t>1. Recipimento e Inserimento, all’interno degli strumenti urbanistici, degli edifici strategici indicati dal PC</t>
  </si>
  <si>
    <t>2. Definizione di norme edilizie dedicate per le aree individuate negli scenari di rischio e loro modulazione</t>
  </si>
  <si>
    <t>3. Raccomandazioni di programmazione urbanistica sulla base degli scenari di rischio individuati nel Piano di Protezione Civile</t>
  </si>
  <si>
    <t>Resto</t>
  </si>
  <si>
    <t>Livello attributo</t>
  </si>
  <si>
    <t>Contributo C</t>
  </si>
  <si>
    <t>Peso attributo</t>
  </si>
  <si>
    <t>Contributo pesato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</si>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</sst>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Arial"/>
    </font>
    <font>
      <sz val="11"/>
      <color theme="1"/>
      <name val="Calibri"/>
      <family val="2"/>
    </font>
    <font>
      <b/>
      <sz val="11"/>
      <color theme="1"/>
      <name val="Calibri"/>
      <family val="2"/>
    </font>
    <font>
      <sz val="11"/>
      <name val="Arial"/>
      <family val="2"/>
    </font>
    <font>
      <sz val="10"/>
      <color theme="1"/>
      <name val="Calibri"/>
      <family val="2"/>
    </font>
    <font>
      <sz val="9"/>
      <color theme="1"/>
      <name val="Calibri"/>
      <family val="2"/>
    </font>
    <font>
      <sz val="10"/>
      <color rgb="FF000000"/>
      <name val="Calibri"/>
      <family val="2"/>
    </font>
    <font>
      <b/>
      <sz val="10"/>
      <color theme="1"/>
      <name val="Arial"/>
      <family val="2"/>
    </font>
    <font>
      <b/>
      <sz val="10"/>
      <color theme="1"/>
      <name val="Calibri"/>
      <family val="2"/>
    </font>
    <font>
      <sz val="9"/>
      <color rgb="FF000000"/>
      <name val="Calibri"/>
      <family val="2"/>
    </font>
    <font>
      <b/>
      <sz val="10"/>
      <color rgb="FF000000"/>
      <name val="Arial"/>
      <family val="2"/>
    </font>
    <font>
      <sz val="8"/>
      <color rgb="FF000000"/>
      <name val="Calibri"/>
      <family val="2"/>
    </font>
    <font>
      <sz val="11"/>
      <color rgb="FF000000"/>
      <name val="Calibri"/>
      <family val="2"/>
    </font>
    <font>
      <b/>
      <sz val="9"/>
      <color rgb="FF000000"/>
      <name val="Calibri"/>
      <family val="2"/>
    </font>
    <font>
      <sz val="8"/>
      <color theme="1"/>
      <name val="Calibri"/>
      <family val="2"/>
    </font>
    <font>
      <sz val="11"/>
      <color theme="1"/>
      <name val="Arial"/>
      <family val="2"/>
    </font>
    <font>
      <b/>
      <sz val="8"/>
      <color theme="1"/>
      <name val="Arial"/>
      <family val="2"/>
    </font>
    <font>
      <sz val="10"/>
      <color theme="1"/>
      <name val="Arial"/>
      <family val="2"/>
    </font>
    <font>
      <b/>
      <sz val="11"/>
      <color rgb="FF000000"/>
      <name val="Calibri"/>
      <family val="2"/>
    </font>
    <font>
      <sz val="10"/>
      <color rgb="FF000000"/>
      <name val="Arial"/>
      <family val="2"/>
    </font>
    <font>
      <b/>
      <sz val="9"/>
      <color rgb="FF000000"/>
      <name val="Arial"/>
      <family val="2"/>
    </font>
    <font>
      <b/>
      <sz val="8"/>
      <color rgb="FF000000"/>
      <name val="Arial"/>
      <family val="2"/>
    </font>
    <font>
      <sz val="9"/>
      <color rgb="FF000000"/>
      <name val="Arial"/>
      <family val="2"/>
    </font>
    <font>
      <sz val="7"/>
      <color rgb="FF000000"/>
      <name val="Calibri"/>
      <family val="2"/>
    </font>
    <font>
      <sz val="8"/>
      <color rgb="FF000000"/>
      <name val="Docs-calibri"/>
    </font>
    <font>
      <sz val="9"/>
      <color rgb="FF000000"/>
      <name val="Docs-calibri"/>
    </font>
    <font>
      <b/>
      <sz val="10"/>
      <color rgb="FF000000"/>
      <name val="Calibri"/>
      <family val="2"/>
    </font>
    <font>
      <b/>
      <sz val="8"/>
      <color rgb="FFFF0000"/>
      <name val="Calibri"/>
      <family val="2"/>
    </font>
    <font>
      <sz val="11"/>
      <color theme="1"/>
      <name val="calibri"/>
      <family val="2"/>
      <scheme val="minor"/>
    </font>
    <font>
      <sz val="11"/>
      <name val="calibri"/>
      <family val="2"/>
      <scheme val="minor"/>
    </font>
    <font>
      <sz val="11"/>
      <color rgb="FF000000"/>
      <name val="Arial"/>
      <family val="2"/>
    </font>
    <font>
      <b/>
      <sz val="11"/>
      <color rgb="FFFF0000"/>
      <name val="Calibri"/>
      <family val="2"/>
    </font>
    <font>
      <b/>
      <sz val="10"/>
      <color rgb="FFFF0000"/>
      <name val="Calibri"/>
      <family val="2"/>
    </font>
    <font>
      <b/>
      <sz val="11"/>
      <color rgb="FFFF0000"/>
      <name val="Arial"/>
      <family val="2"/>
    </font>
  </fonts>
  <fills count="39">
    <fill>
      <patternFill patternType="none"/>
    </fill>
    <fill>
      <patternFill patternType="gray125"/>
    </fill>
    <fill>
      <patternFill patternType="solid">
        <fgColor rgb="FFA8D08D"/>
        <bgColor rgb="FFA8D08D"/>
      </patternFill>
    </fill>
    <fill>
      <patternFill patternType="solid">
        <fgColor rgb="FFF4B083"/>
        <bgColor rgb="FFF4B083"/>
      </patternFill>
    </fill>
    <fill>
      <patternFill patternType="solid">
        <fgColor rgb="FFF7CAAC"/>
        <bgColor rgb="FFF7CAAC"/>
      </patternFill>
    </fill>
    <fill>
      <patternFill patternType="solid">
        <fgColor rgb="FFBFBFBF"/>
        <bgColor rgb="FFBFBFBF"/>
      </patternFill>
    </fill>
    <fill>
      <patternFill patternType="solid">
        <fgColor rgb="FFC5E0B3"/>
        <bgColor rgb="FFC5E0B3"/>
      </patternFill>
    </fill>
    <fill>
      <patternFill patternType="solid">
        <fgColor rgb="FF7F7F7F"/>
        <bgColor rgb="FF7F7F7F"/>
      </patternFill>
    </fill>
    <fill>
      <patternFill patternType="solid">
        <fgColor rgb="FFFCE5CD"/>
        <bgColor rgb="FFFCE5CD"/>
      </patternFill>
    </fill>
    <fill>
      <patternFill patternType="solid">
        <fgColor rgb="FFFFF2CC"/>
        <bgColor rgb="FFFFF2CC"/>
      </patternFill>
    </fill>
    <fill>
      <patternFill patternType="solid">
        <fgColor rgb="FFE6B8AF"/>
        <bgColor rgb="FFE6B8AF"/>
      </patternFill>
    </fill>
    <fill>
      <patternFill patternType="solid">
        <fgColor rgb="FFF9CB9C"/>
        <bgColor rgb="FFF9CB9C"/>
      </patternFill>
    </fill>
    <fill>
      <patternFill patternType="solid">
        <fgColor rgb="FFEAD1DC"/>
        <bgColor rgb="FFEAD1DC"/>
      </patternFill>
    </fill>
    <fill>
      <patternFill patternType="solid">
        <fgColor rgb="FFFFFFFF"/>
        <bgColor rgb="FFFFFFFF"/>
      </patternFill>
    </fill>
    <fill>
      <patternFill patternType="solid">
        <fgColor rgb="FF76A5AF"/>
        <bgColor rgb="FF76A5AF"/>
      </patternFill>
    </fill>
    <fill>
      <patternFill patternType="solid">
        <fgColor rgb="FF9933FF"/>
        <bgColor rgb="FF9933FF"/>
      </patternFill>
    </fill>
    <fill>
      <patternFill patternType="solid">
        <fgColor rgb="FF9CC2E5"/>
        <bgColor rgb="FF9CC2E5"/>
      </patternFill>
    </fill>
    <fill>
      <patternFill patternType="solid">
        <fgColor theme="9"/>
        <bgColor theme="9"/>
      </patternFill>
    </fill>
    <fill>
      <patternFill patternType="solid">
        <fgColor rgb="FFFEF2CB"/>
        <bgColor rgb="FFFEF2CB"/>
      </patternFill>
    </fill>
    <fill>
      <patternFill patternType="solid">
        <fgColor rgb="FFC9DAF8"/>
        <bgColor rgb="FFC9DAF8"/>
      </patternFill>
    </fill>
    <fill>
      <patternFill patternType="solid">
        <fgColor rgb="FFD8D8D8"/>
        <bgColor rgb="FFD8D8D8"/>
      </patternFill>
    </fill>
    <fill>
      <patternFill patternType="solid">
        <fgColor theme="0" tint="-0.14999847407452621"/>
        <bgColor indexed="64"/>
      </patternFill>
    </fill>
    <fill>
      <patternFill patternType="solid">
        <fgColor rgb="FFFF0000"/>
        <bgColor rgb="FFF7CAAC"/>
      </patternFill>
    </fill>
    <fill>
      <patternFill patternType="solid">
        <fgColor rgb="FFFF0000"/>
        <bgColor rgb="FFC55A11"/>
      </patternFill>
    </fill>
    <fill>
      <patternFill patternType="solid">
        <fgColor theme="5" tint="0.59999389629810485"/>
        <bgColor rgb="FF7F7F7F"/>
      </patternFill>
    </fill>
    <fill>
      <patternFill patternType="solid">
        <fgColor rgb="FFD883FF"/>
        <bgColor rgb="FF7F7F7F"/>
      </patternFill>
    </fill>
    <fill>
      <patternFill patternType="solid">
        <fgColor rgb="FFD883FF"/>
        <bgColor rgb="FFCC99FF"/>
      </patternFill>
    </fill>
    <fill>
      <patternFill patternType="solid">
        <fgColor rgb="FFD883FF"/>
        <bgColor indexed="64"/>
      </patternFill>
    </fill>
    <fill>
      <patternFill patternType="solid">
        <fgColor theme="0" tint="-0.499984740745262"/>
        <bgColor indexed="64"/>
      </patternFill>
    </fill>
    <fill>
      <patternFill patternType="solid">
        <fgColor theme="0" tint="-0.499984740745262"/>
        <bgColor rgb="FF7F7F7F"/>
      </patternFill>
    </fill>
    <fill>
      <patternFill patternType="solid">
        <fgColor theme="4" tint="0.59999389629810485"/>
        <bgColor rgb="FFBDD6EE"/>
      </patternFill>
    </fill>
    <fill>
      <patternFill patternType="solid">
        <fgColor theme="4" tint="0.59999389629810485"/>
        <bgColor rgb="FF7F7F7F"/>
      </patternFill>
    </fill>
    <fill>
      <patternFill patternType="solid">
        <fgColor theme="0" tint="-0.499984740745262"/>
        <bgColor rgb="FFFFFF00"/>
      </patternFill>
    </fill>
    <fill>
      <patternFill patternType="solid">
        <fgColor theme="0" tint="-0.499984740745262"/>
        <bgColor rgb="FFFFFFFF"/>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rgb="FFFFFFFF"/>
      </patternFill>
    </fill>
    <fill>
      <patternFill patternType="solid">
        <fgColor theme="7" tint="0.79998168889431442"/>
        <bgColor indexed="64"/>
      </patternFill>
    </fill>
    <fill>
      <patternFill patternType="solid">
        <fgColor theme="7" tint="0.79998168889431442"/>
        <bgColor rgb="FFFFFFFF"/>
      </patternFill>
    </fill>
  </fills>
  <borders count="141">
    <border>
      <left/>
      <right/>
      <top/>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000000"/>
      </top>
      <bottom style="medium">
        <color rgb="FF000000"/>
      </bottom>
      <diagonal/>
    </border>
    <border>
      <left/>
      <right style="medium">
        <color rgb="FFCCCCCC"/>
      </right>
      <top style="medium">
        <color rgb="FF000000"/>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CCCCCC"/>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CCCCCC"/>
      </left>
      <right/>
      <top style="medium">
        <color rgb="FFCCCCCC"/>
      </top>
      <bottom style="medium">
        <color rgb="FF000000"/>
      </bottom>
      <diagonal/>
    </border>
    <border>
      <left/>
      <right style="thin">
        <color rgb="FFFF0000"/>
      </right>
      <top style="thin">
        <color rgb="FFFF0000"/>
      </top>
      <bottom style="thin">
        <color rgb="FFFF0000"/>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diagonal/>
    </border>
    <border>
      <left/>
      <right/>
      <top style="thin">
        <color rgb="FF7F7F7F"/>
      </top>
      <bottom/>
      <diagonal/>
    </border>
    <border>
      <left style="thin">
        <color rgb="FF7F7F7F"/>
      </left>
      <right/>
      <top style="thin">
        <color rgb="FF7F7F7F"/>
      </top>
      <bottom/>
      <diagonal/>
    </border>
    <border>
      <left style="medium">
        <color rgb="FFCCCCCC"/>
      </left>
      <right style="medium">
        <color rgb="FFCCCCCC"/>
      </right>
      <top style="medium">
        <color rgb="FFCCCCCC"/>
      </top>
      <bottom style="medium">
        <color rgb="FFCCCCCC"/>
      </bottom>
      <diagonal/>
    </border>
    <border>
      <left/>
      <right style="thin">
        <color rgb="FF7F7F7F"/>
      </right>
      <top style="thin">
        <color rgb="FF7F7F7F"/>
      </top>
      <bottom/>
      <diagonal/>
    </border>
    <border>
      <left/>
      <right/>
      <top/>
      <bottom style="medium">
        <color rgb="FF000000"/>
      </bottom>
      <diagonal/>
    </border>
    <border>
      <left/>
      <right style="medium">
        <color rgb="FF000000"/>
      </right>
      <top/>
      <bottom style="medium">
        <color rgb="FF000000"/>
      </bottom>
      <diagonal/>
    </border>
    <border>
      <left/>
      <right/>
      <top/>
      <bottom style="medium">
        <color rgb="FFCCCCCC"/>
      </bottom>
      <diagonal/>
    </border>
    <border>
      <left style="thin">
        <color rgb="FF7F7F7F"/>
      </left>
      <right/>
      <top/>
      <bottom/>
      <diagonal/>
    </border>
    <border>
      <left style="medium">
        <color rgb="FF000000"/>
      </left>
      <right style="medium">
        <color rgb="FFCCCCCC"/>
      </right>
      <top/>
      <bottom/>
      <diagonal/>
    </border>
    <border>
      <left/>
      <right/>
      <top/>
      <bottom style="thin">
        <color rgb="FF7F7F7F"/>
      </bottom>
      <diagonal/>
    </border>
    <border>
      <left style="thin">
        <color rgb="FF7F7F7F"/>
      </left>
      <right/>
      <top/>
      <bottom style="thin">
        <color rgb="FF7F7F7F"/>
      </bottom>
      <diagonal/>
    </border>
    <border>
      <left/>
      <right style="thin">
        <color rgb="FF7F7F7F"/>
      </right>
      <top/>
      <bottom style="thin">
        <color rgb="FF7F7F7F"/>
      </bottom>
      <diagonal/>
    </border>
    <border>
      <left/>
      <right/>
      <top style="medium">
        <color rgb="FF000000"/>
      </top>
      <bottom style="medium">
        <color rgb="FF000000"/>
      </bottom>
      <diagonal/>
    </border>
    <border>
      <left/>
      <right style="medium">
        <color rgb="FF000000"/>
      </right>
      <top/>
      <bottom/>
      <diagonal/>
    </border>
    <border>
      <left style="medium">
        <color rgb="FFCCCCCC"/>
      </left>
      <right style="medium">
        <color rgb="FFCCCCCC"/>
      </right>
      <top style="medium">
        <color rgb="FFCCCCCC"/>
      </top>
      <bottom/>
      <diagonal/>
    </border>
    <border>
      <left style="medium">
        <color rgb="FF000000"/>
      </left>
      <right style="medium">
        <color rgb="FF000000"/>
      </right>
      <top/>
      <bottom/>
      <diagonal/>
    </border>
    <border>
      <left style="medium">
        <color rgb="FFCCCCCC"/>
      </left>
      <right style="medium">
        <color rgb="FFCCCCCC"/>
      </right>
      <top style="medium">
        <color rgb="FFCCCCCC"/>
      </top>
      <bottom style="thin">
        <color rgb="FFFF0000"/>
      </bottom>
      <diagonal/>
    </border>
    <border>
      <left style="thin">
        <color rgb="FFFF0000"/>
      </left>
      <right style="thin">
        <color rgb="FFFF0000"/>
      </right>
      <top style="thin">
        <color rgb="FFFF0000"/>
      </top>
      <bottom style="thin">
        <color rgb="FFFF0000"/>
      </bottom>
      <diagonal/>
    </border>
    <border>
      <left/>
      <right/>
      <top style="thin">
        <color rgb="FFFF0000"/>
      </top>
      <bottom style="thin">
        <color rgb="FFFF0000"/>
      </bottom>
      <diagonal/>
    </border>
    <border>
      <left style="medium">
        <color rgb="FF000000"/>
      </left>
      <right style="thin">
        <color rgb="FFFF0000"/>
      </right>
      <top style="thin">
        <color rgb="FFFF0000"/>
      </top>
      <bottom style="thin">
        <color rgb="FFFF0000"/>
      </bottom>
      <diagonal/>
    </border>
    <border>
      <left style="medium">
        <color rgb="FF000000"/>
      </left>
      <right style="medium">
        <color rgb="FF000000"/>
      </right>
      <top/>
      <bottom style="thin">
        <color rgb="FFFF0000"/>
      </bottom>
      <diagonal/>
    </border>
    <border>
      <left style="thin">
        <color rgb="FF7F7F7F"/>
      </left>
      <right style="thin">
        <color rgb="FF7F7F7F"/>
      </right>
      <top style="thin">
        <color rgb="FF7F7F7F"/>
      </top>
      <bottom style="thin">
        <color rgb="FF7F7F7F"/>
      </bottom>
      <diagonal/>
    </border>
    <border>
      <left style="medium">
        <color rgb="FF7F7F7F"/>
      </left>
      <right/>
      <top style="medium">
        <color rgb="FF7F7F7F"/>
      </top>
      <bottom/>
      <diagonal/>
    </border>
    <border>
      <left/>
      <right/>
      <top style="medium">
        <color rgb="FF7F7F7F"/>
      </top>
      <bottom/>
      <diagonal/>
    </border>
    <border>
      <left/>
      <right style="medium">
        <color rgb="FF7F7F7F"/>
      </right>
      <top style="medium">
        <color rgb="FF7F7F7F"/>
      </top>
      <bottom/>
      <diagonal/>
    </border>
    <border>
      <left style="medium">
        <color rgb="FF7F7F7F"/>
      </left>
      <right/>
      <top/>
      <bottom/>
      <diagonal/>
    </border>
    <border>
      <left/>
      <right style="medium">
        <color rgb="FF7F7F7F"/>
      </right>
      <top/>
      <bottom/>
      <diagonal/>
    </border>
    <border>
      <left style="medium">
        <color rgb="FF7F7F7F"/>
      </left>
      <right/>
      <top/>
      <bottom style="medium">
        <color rgb="FF7F7F7F"/>
      </bottom>
      <diagonal/>
    </border>
    <border>
      <left/>
      <right/>
      <top/>
      <bottom style="medium">
        <color rgb="FF7F7F7F"/>
      </bottom>
      <diagonal/>
    </border>
    <border>
      <left/>
      <right style="medium">
        <color rgb="FF7F7F7F"/>
      </right>
      <top/>
      <bottom style="medium">
        <color rgb="FF7F7F7F"/>
      </bottom>
      <diagonal/>
    </border>
    <border>
      <left/>
      <right style="thin">
        <color rgb="FF7F7F7F"/>
      </right>
      <top/>
      <bottom/>
      <diagonal/>
    </border>
    <border>
      <left/>
      <right style="medium">
        <color rgb="FFCCCCCC"/>
      </right>
      <top style="medium">
        <color rgb="FF000000"/>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top style="medium">
        <color rgb="FF000000"/>
      </top>
      <bottom style="medium">
        <color rgb="FFCCCCCC"/>
      </bottom>
      <diagonal/>
    </border>
    <border>
      <left style="medium">
        <color rgb="FF000000"/>
      </left>
      <right style="medium">
        <color rgb="FFCCCCCC"/>
      </right>
      <top style="medium">
        <color rgb="FF000000"/>
      </top>
      <bottom/>
      <diagonal/>
    </border>
    <border>
      <left/>
      <right style="medium">
        <color rgb="FF000000"/>
      </right>
      <top style="medium">
        <color rgb="FF000000"/>
      </top>
      <bottom style="medium">
        <color rgb="FFCCCCCC"/>
      </bottom>
      <diagonal/>
    </border>
    <border>
      <left/>
      <right/>
      <top style="medium">
        <color rgb="FFCCCCCC"/>
      </top>
      <bottom style="medium">
        <color rgb="FF000000"/>
      </bottom>
      <diagonal/>
    </border>
    <border>
      <left/>
      <right style="medium">
        <color rgb="FF000000"/>
      </right>
      <top style="medium">
        <color rgb="FFCCCCCC"/>
      </top>
      <bottom style="medium">
        <color rgb="FF000000"/>
      </bottom>
      <diagonal/>
    </border>
    <border>
      <left style="medium">
        <color rgb="FF000000"/>
      </left>
      <right style="medium">
        <color rgb="FFCCCCCC"/>
      </right>
      <top/>
      <bottom style="medium">
        <color rgb="FFCCCCCC"/>
      </bottom>
      <diagonal/>
    </border>
    <border>
      <left style="medium">
        <color rgb="FFCCCCCC"/>
      </left>
      <right/>
      <top style="medium">
        <color rgb="FFCCCCCC"/>
      </top>
      <bottom style="medium">
        <color rgb="FFCCCCCC"/>
      </bottom>
      <diagonal/>
    </border>
    <border>
      <left style="medium">
        <color rgb="FF000000"/>
      </left>
      <right style="medium">
        <color rgb="FF000000"/>
      </right>
      <top style="medium">
        <color rgb="FF000000"/>
      </top>
      <bottom style="medium">
        <color rgb="FFCCCCCC"/>
      </bottom>
      <diagonal/>
    </border>
    <border>
      <left/>
      <right style="medium">
        <color rgb="FF000000"/>
      </right>
      <top style="medium">
        <color rgb="FFCCCCCC"/>
      </top>
      <bottom style="medium">
        <color rgb="FFCCCCCC"/>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CCCCCC"/>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000000"/>
      </top>
      <bottom/>
      <diagonal/>
    </border>
    <border>
      <left style="medium">
        <color rgb="FF000000"/>
      </left>
      <right/>
      <top/>
      <bottom style="medium">
        <color rgb="FF000000"/>
      </bottom>
      <diagonal/>
    </border>
    <border>
      <left/>
      <right style="medium">
        <color rgb="FFCCCCCC"/>
      </right>
      <top/>
      <bottom style="medium">
        <color rgb="FF000000"/>
      </bottom>
      <diagonal/>
    </border>
    <border>
      <left style="medium">
        <color rgb="FFCCCCCC"/>
      </left>
      <right style="medium">
        <color rgb="FF000000"/>
      </right>
      <top/>
      <bottom/>
      <diagonal/>
    </border>
    <border>
      <left style="medium">
        <color rgb="FF000000"/>
      </left>
      <right style="medium">
        <color rgb="FFCCCCCC"/>
      </right>
      <top/>
      <bottom style="medium">
        <color rgb="FF000000"/>
      </bottom>
      <diagonal/>
    </border>
    <border>
      <left style="medium">
        <color rgb="FF000000"/>
      </left>
      <right style="medium">
        <color rgb="FFCCCCCC"/>
      </right>
      <top style="medium">
        <color rgb="FFCCCCCC"/>
      </top>
      <bottom/>
      <diagonal/>
    </border>
    <border>
      <left style="thin">
        <color rgb="FF000000"/>
      </left>
      <right style="thin">
        <color rgb="FF000000"/>
      </right>
      <top/>
      <bottom/>
      <diagonal/>
    </border>
    <border>
      <left style="medium">
        <color rgb="FF000000"/>
      </left>
      <right style="medium">
        <color rgb="FF000000"/>
      </right>
      <top/>
      <bottom style="thin">
        <color rgb="FF000000"/>
      </bottom>
      <diagonal/>
    </border>
    <border>
      <left style="medium">
        <color rgb="FF000000"/>
      </left>
      <right style="medium">
        <color rgb="FFCCCCCC"/>
      </right>
      <top/>
      <bottom style="thin">
        <color rgb="FF000000"/>
      </bottom>
      <diagonal/>
    </border>
    <border>
      <left style="medium">
        <color rgb="FFCCCCCC"/>
      </left>
      <right style="medium">
        <color rgb="FFCCCCCC"/>
      </right>
      <top style="medium">
        <color rgb="FFCCCCCC"/>
      </top>
      <bottom style="thin">
        <color rgb="FF000000"/>
      </bottom>
      <diagonal/>
    </border>
    <border>
      <left style="medium">
        <color rgb="FFCCCCCC"/>
      </left>
      <right style="medium">
        <color rgb="FF000000"/>
      </right>
      <top style="medium">
        <color rgb="FFCCCCCC"/>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medium">
        <color rgb="FFCCCCCC"/>
      </left>
      <right style="medium">
        <color rgb="FF000000"/>
      </right>
      <top/>
      <bottom style="medium">
        <color rgb="FFCCCCCC"/>
      </bottom>
      <diagonal/>
    </border>
    <border>
      <left style="medium">
        <color rgb="FFCCCCCC"/>
      </left>
      <right style="medium">
        <color rgb="FFCCCCCC"/>
      </right>
      <top/>
      <bottom style="medium">
        <color rgb="FFCCCCCC"/>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rgb="FFCCCCCC"/>
      </left>
      <right style="medium">
        <color rgb="FF000000"/>
      </right>
      <top style="medium">
        <color rgb="FFCCCCCC"/>
      </top>
      <bottom/>
      <diagonal/>
    </border>
    <border>
      <left style="medium">
        <color rgb="FFCCCCCC"/>
      </left>
      <right/>
      <top style="medium">
        <color rgb="FFCCCCCC"/>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CCCCCC"/>
      </left>
      <right style="medium">
        <color rgb="FF000000"/>
      </right>
      <top style="medium">
        <color rgb="FFCCCCCC"/>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CCCCC"/>
      </left>
      <right/>
      <top/>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rgb="FF000000"/>
      </right>
      <top style="thin">
        <color indexed="64"/>
      </top>
      <bottom/>
      <diagonal/>
    </border>
    <border>
      <left style="medium">
        <color rgb="FF000000"/>
      </left>
      <right style="medium">
        <color rgb="FFCCCCCC"/>
      </right>
      <top style="thin">
        <color indexed="64"/>
      </top>
      <bottom/>
      <diagonal/>
    </border>
    <border>
      <left style="medium">
        <color rgb="FFCCCCCC"/>
      </left>
      <right style="medium">
        <color rgb="FFCCCCCC"/>
      </right>
      <top style="thin">
        <color indexed="64"/>
      </top>
      <bottom style="medium">
        <color rgb="FFCCCCCC"/>
      </bottom>
      <diagonal/>
    </border>
    <border>
      <left style="medium">
        <color rgb="FFCCCCCC"/>
      </left>
      <right style="medium">
        <color rgb="FF000000"/>
      </right>
      <top style="thin">
        <color indexed="64"/>
      </top>
      <bottom style="medium">
        <color rgb="FFCCCCCC"/>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style="medium">
        <color rgb="FF000000"/>
      </left>
      <right style="medium">
        <color rgb="FFCCCCCC"/>
      </right>
      <top/>
      <bottom style="thin">
        <color indexed="64"/>
      </bottom>
      <diagonal/>
    </border>
    <border>
      <left style="medium">
        <color rgb="FFCCCCCC"/>
      </left>
      <right style="medium">
        <color rgb="FFCCCCCC"/>
      </right>
      <top style="medium">
        <color rgb="FFCCCCCC"/>
      </top>
      <bottom style="thin">
        <color indexed="64"/>
      </bottom>
      <diagonal/>
    </border>
    <border>
      <left style="medium">
        <color rgb="FFCCCCCC"/>
      </left>
      <right style="medium">
        <color rgb="FF000000"/>
      </right>
      <top style="medium">
        <color rgb="FFCCCCCC"/>
      </top>
      <bottom style="thin">
        <color indexed="64"/>
      </bottom>
      <diagonal/>
    </border>
    <border>
      <left/>
      <right style="medium">
        <color rgb="FFCCCCCC"/>
      </right>
      <top/>
      <bottom/>
      <diagonal/>
    </border>
    <border>
      <left style="medium">
        <color rgb="FF000000"/>
      </left>
      <right style="medium">
        <color rgb="FFCCCCCC"/>
      </right>
      <top style="medium">
        <color indexed="64"/>
      </top>
      <bottom/>
      <diagonal/>
    </border>
    <border>
      <left style="medium">
        <color rgb="FFCCCCCC"/>
      </left>
      <right style="medium">
        <color rgb="FFCCCCCC"/>
      </right>
      <top style="medium">
        <color indexed="64"/>
      </top>
      <bottom style="medium">
        <color rgb="FFCCCCCC"/>
      </bottom>
      <diagonal/>
    </border>
    <border>
      <left style="medium">
        <color rgb="FFCCCCCC"/>
      </left>
      <right style="medium">
        <color rgb="FF000000"/>
      </right>
      <top style="medium">
        <color indexed="64"/>
      </top>
      <bottom style="medium">
        <color rgb="FFCCCCCC"/>
      </bottom>
      <diagonal/>
    </border>
    <border>
      <left style="thin">
        <color rgb="FF000000"/>
      </left>
      <right style="thin">
        <color rgb="FF000000"/>
      </right>
      <top style="medium">
        <color indexed="64"/>
      </top>
      <bottom/>
      <diagonal/>
    </border>
    <border>
      <left style="medium">
        <color rgb="FF000000"/>
      </left>
      <right style="medium">
        <color rgb="FF000000"/>
      </right>
      <top/>
      <bottom style="medium">
        <color indexed="64"/>
      </bottom>
      <diagonal/>
    </border>
    <border>
      <left style="medium">
        <color rgb="FF000000"/>
      </left>
      <right style="medium">
        <color rgb="FFCCCCCC"/>
      </right>
      <top/>
      <bottom style="medium">
        <color indexed="64"/>
      </bottom>
      <diagonal/>
    </border>
    <border>
      <left style="medium">
        <color rgb="FFCCCCCC"/>
      </left>
      <right style="medium">
        <color rgb="FFCCCCCC"/>
      </right>
      <top style="medium">
        <color rgb="FFCCCCCC"/>
      </top>
      <bottom style="medium">
        <color indexed="64"/>
      </bottom>
      <diagonal/>
    </border>
    <border>
      <left style="thin">
        <color rgb="FF000000"/>
      </left>
      <right style="thin">
        <color rgb="FF000000"/>
      </right>
      <top/>
      <bottom style="medium">
        <color indexed="64"/>
      </bottom>
      <diagonal/>
    </border>
    <border>
      <left style="thin">
        <color indexed="64"/>
      </left>
      <right style="medium">
        <color rgb="FF000000"/>
      </right>
      <top style="medium">
        <color indexed="64"/>
      </top>
      <bottom/>
      <diagonal/>
    </border>
    <border>
      <left/>
      <right style="thin">
        <color indexed="64"/>
      </right>
      <top style="medium">
        <color indexed="64"/>
      </top>
      <bottom/>
      <diagonal/>
    </border>
    <border>
      <left style="thin">
        <color indexed="64"/>
      </left>
      <right style="medium">
        <color rgb="FF000000"/>
      </right>
      <top/>
      <bottom style="medium">
        <color indexed="64"/>
      </bottom>
      <diagonal/>
    </border>
    <border>
      <left/>
      <right style="thin">
        <color indexed="64"/>
      </right>
      <top/>
      <bottom style="medium">
        <color indexed="64"/>
      </bottom>
      <diagonal/>
    </border>
  </borders>
  <cellStyleXfs count="2">
    <xf numFmtId="0" fontId="0" fillId="0" borderId="0"/>
    <xf numFmtId="0" fontId="28" fillId="0" borderId="15"/>
  </cellStyleXfs>
  <cellXfs count="599">
    <xf numFmtId="0" fontId="0" fillId="0" borderId="0" xfId="0" applyFont="1" applyAlignment="1"/>
    <xf numFmtId="0" fontId="1" fillId="2" borderId="1" xfId="0" applyFont="1" applyFill="1" applyBorder="1" applyAlignment="1">
      <alignment wrapText="1"/>
    </xf>
    <xf numFmtId="0" fontId="4" fillId="6" borderId="2" xfId="0" applyFont="1" applyFill="1" applyBorder="1" applyAlignment="1">
      <alignment vertical="center" wrapText="1"/>
    </xf>
    <xf numFmtId="0" fontId="5" fillId="6" borderId="2" xfId="0" applyFont="1" applyFill="1" applyBorder="1" applyAlignment="1">
      <alignment vertical="center" wrapText="1"/>
    </xf>
    <xf numFmtId="0" fontId="6" fillId="6" borderId="2" xfId="0" applyFont="1" applyFill="1" applyBorder="1" applyAlignment="1">
      <alignment horizontal="center" vertical="center" wrapText="1"/>
    </xf>
    <xf numFmtId="0" fontId="4" fillId="6" borderId="5" xfId="0" applyFont="1" applyFill="1" applyBorder="1" applyAlignment="1">
      <alignment vertical="center" wrapText="1"/>
    </xf>
    <xf numFmtId="0" fontId="9" fillId="0" borderId="9" xfId="0" applyFont="1" applyBorder="1" applyAlignment="1">
      <alignment vertical="center" wrapText="1"/>
    </xf>
    <xf numFmtId="0" fontId="1" fillId="0" borderId="0" xfId="0" applyFont="1" applyAlignment="1">
      <alignment wrapText="1"/>
    </xf>
    <xf numFmtId="0" fontId="11" fillId="0" borderId="9" xfId="0" applyFont="1" applyBorder="1" applyAlignment="1">
      <alignment vertical="center" wrapText="1"/>
    </xf>
    <xf numFmtId="0" fontId="4" fillId="0" borderId="10" xfId="0" applyFont="1" applyBorder="1" applyAlignment="1">
      <alignment horizontal="center" vertical="center" wrapText="1"/>
    </xf>
    <xf numFmtId="0" fontId="13" fillId="13" borderId="9" xfId="0" applyFont="1" applyFill="1" applyBorder="1" applyAlignment="1">
      <alignment vertical="center" wrapText="1"/>
    </xf>
    <xf numFmtId="0" fontId="14" fillId="13" borderId="9" xfId="0" applyFont="1" applyFill="1" applyBorder="1" applyAlignment="1">
      <alignment vertical="center" wrapText="1"/>
    </xf>
    <xf numFmtId="0" fontId="4" fillId="0" borderId="9" xfId="0" applyFont="1" applyBorder="1" applyAlignment="1">
      <alignment vertical="center" wrapText="1"/>
    </xf>
    <xf numFmtId="0" fontId="11" fillId="0" borderId="1" xfId="0" applyFont="1" applyBorder="1" applyAlignment="1">
      <alignment vertical="center" wrapText="1"/>
    </xf>
    <xf numFmtId="0" fontId="14" fillId="13" borderId="1" xfId="0" applyFont="1" applyFill="1" applyBorder="1" applyAlignment="1">
      <alignment vertical="center" wrapText="1"/>
    </xf>
    <xf numFmtId="0" fontId="7" fillId="8" borderId="18" xfId="0" applyFont="1" applyFill="1" applyBorder="1" applyAlignment="1">
      <alignment horizontal="center" wrapText="1"/>
    </xf>
    <xf numFmtId="0" fontId="7" fillId="9" borderId="18" xfId="0" applyFont="1" applyFill="1" applyBorder="1" applyAlignment="1">
      <alignment horizontal="center" wrapText="1"/>
    </xf>
    <xf numFmtId="0" fontId="7" fillId="10" borderId="18" xfId="0" applyFont="1" applyFill="1" applyBorder="1" applyAlignment="1">
      <alignment horizontal="center" wrapText="1"/>
    </xf>
    <xf numFmtId="0" fontId="10" fillId="10" borderId="18" xfId="0" applyFont="1" applyFill="1" applyBorder="1" applyAlignment="1">
      <alignment horizontal="center" wrapText="1"/>
    </xf>
    <xf numFmtId="0" fontId="10" fillId="12" borderId="18" xfId="0" applyFont="1" applyFill="1" applyBorder="1" applyAlignment="1">
      <alignment horizontal="center" vertical="center" wrapText="1"/>
    </xf>
    <xf numFmtId="0" fontId="14" fillId="0" borderId="9" xfId="0" applyFont="1" applyBorder="1" applyAlignment="1">
      <alignment vertical="center" wrapText="1"/>
    </xf>
    <xf numFmtId="0" fontId="9" fillId="13" borderId="9" xfId="0" applyFont="1" applyFill="1" applyBorder="1" applyAlignment="1">
      <alignment vertical="center" wrapText="1"/>
    </xf>
    <xf numFmtId="0" fontId="7" fillId="14" borderId="18" xfId="0" applyFont="1" applyFill="1" applyBorder="1" applyAlignment="1">
      <alignment horizontal="center" vertical="center" wrapText="1"/>
    </xf>
    <xf numFmtId="0" fontId="11" fillId="13" borderId="9" xfId="0" applyFont="1" applyFill="1" applyBorder="1" applyAlignment="1">
      <alignment vertical="center" wrapText="1"/>
    </xf>
    <xf numFmtId="0" fontId="17" fillId="0" borderId="18" xfId="0" applyFont="1" applyBorder="1" applyAlignment="1">
      <alignment vertical="center" wrapText="1"/>
    </xf>
    <xf numFmtId="0" fontId="14" fillId="0" borderId="1" xfId="0" applyFont="1" applyBorder="1" applyAlignment="1">
      <alignment vertical="center" wrapText="1"/>
    </xf>
    <xf numFmtId="0" fontId="17" fillId="13" borderId="18" xfId="0" applyFont="1" applyFill="1" applyBorder="1" applyAlignment="1">
      <alignment vertical="center" wrapText="1"/>
    </xf>
    <xf numFmtId="0" fontId="11" fillId="13" borderId="1" xfId="0" applyFont="1" applyFill="1" applyBorder="1" applyAlignment="1">
      <alignment vertical="center" wrapText="1"/>
    </xf>
    <xf numFmtId="0" fontId="1" fillId="0" borderId="0" xfId="0" applyFont="1"/>
    <xf numFmtId="0" fontId="1" fillId="0" borderId="0" xfId="0" applyFont="1" applyAlignment="1">
      <alignment horizontal="center" vertical="center"/>
    </xf>
    <xf numFmtId="0" fontId="1" fillId="0" borderId="10" xfId="0" applyFont="1" applyBorder="1" applyAlignment="1">
      <alignment vertical="center" wrapText="1"/>
    </xf>
    <xf numFmtId="0" fontId="14" fillId="0" borderId="1" xfId="0" applyFont="1" applyBorder="1" applyAlignment="1">
      <alignment wrapText="1"/>
    </xf>
    <xf numFmtId="0" fontId="6" fillId="13" borderId="9" xfId="0" applyFont="1" applyFill="1" applyBorder="1" applyAlignment="1">
      <alignment vertical="center" wrapText="1"/>
    </xf>
    <xf numFmtId="0" fontId="5" fillId="13" borderId="9" xfId="0" applyFont="1" applyFill="1" applyBorder="1" applyAlignment="1">
      <alignment vertical="center" wrapText="1"/>
    </xf>
    <xf numFmtId="0" fontId="17" fillId="13" borderId="30" xfId="0" applyFont="1" applyFill="1" applyBorder="1" applyAlignment="1">
      <alignment vertical="center" wrapText="1"/>
    </xf>
    <xf numFmtId="0" fontId="7" fillId="14" borderId="30" xfId="0" applyFont="1" applyFill="1" applyBorder="1" applyAlignment="1">
      <alignment horizontal="center" vertical="center" wrapText="1"/>
    </xf>
    <xf numFmtId="0" fontId="7" fillId="14" borderId="32" xfId="0" applyFont="1" applyFill="1" applyBorder="1" applyAlignment="1">
      <alignment horizontal="center" vertical="center" wrapText="1"/>
    </xf>
    <xf numFmtId="0" fontId="1" fillId="0" borderId="37" xfId="0" applyFont="1" applyBorder="1"/>
    <xf numFmtId="0" fontId="1" fillId="0" borderId="41" xfId="0" applyFont="1" applyBorder="1"/>
    <xf numFmtId="2" fontId="1" fillId="0" borderId="0" xfId="0" applyNumberFormat="1" applyFont="1" applyAlignment="1">
      <alignment wrapText="1"/>
    </xf>
    <xf numFmtId="2" fontId="1" fillId="0" borderId="42" xfId="0" applyNumberFormat="1" applyFont="1" applyBorder="1"/>
    <xf numFmtId="0" fontId="1" fillId="0" borderId="42" xfId="0" applyFont="1" applyBorder="1"/>
    <xf numFmtId="0" fontId="1" fillId="0" borderId="17" xfId="0" applyFont="1" applyBorder="1"/>
    <xf numFmtId="0" fontId="1" fillId="0" borderId="16" xfId="0" applyFont="1" applyBorder="1"/>
    <xf numFmtId="0" fontId="1" fillId="0" borderId="19" xfId="0" applyFont="1" applyBorder="1"/>
    <xf numFmtId="0" fontId="1" fillId="0" borderId="43" xfId="0" applyFont="1" applyBorder="1"/>
    <xf numFmtId="0" fontId="1" fillId="0" borderId="44" xfId="0" applyFont="1" applyBorder="1" applyAlignment="1">
      <alignment wrapText="1"/>
    </xf>
    <xf numFmtId="0" fontId="1" fillId="0" borderId="45" xfId="0" applyFont="1" applyBorder="1"/>
    <xf numFmtId="0" fontId="1" fillId="0" borderId="23" xfId="0" applyFont="1" applyBorder="1"/>
    <xf numFmtId="0" fontId="1" fillId="18" borderId="46" xfId="0" applyFont="1" applyFill="1" applyBorder="1"/>
    <xf numFmtId="0" fontId="1" fillId="4" borderId="46" xfId="0" applyFont="1" applyFill="1" applyBorder="1"/>
    <xf numFmtId="0" fontId="1" fillId="0" borderId="26" xfId="0" applyFont="1" applyBorder="1"/>
    <xf numFmtId="0" fontId="1" fillId="0" borderId="25" xfId="0" applyFont="1" applyBorder="1"/>
    <xf numFmtId="0" fontId="1" fillId="0" borderId="27" xfId="0" applyFont="1" applyBorder="1"/>
    <xf numFmtId="0" fontId="1" fillId="0" borderId="44" xfId="0" applyFont="1" applyBorder="1"/>
    <xf numFmtId="0" fontId="1" fillId="13" borderId="47" xfId="0" applyFont="1" applyFill="1" applyBorder="1" applyAlignment="1">
      <alignment vertical="center" wrapText="1"/>
    </xf>
    <xf numFmtId="0" fontId="1" fillId="13" borderId="48" xfId="0" applyFont="1" applyFill="1" applyBorder="1" applyAlignment="1">
      <alignment vertical="center" wrapText="1"/>
    </xf>
    <xf numFmtId="0" fontId="1" fillId="13" borderId="49" xfId="0" applyFont="1" applyFill="1" applyBorder="1" applyAlignment="1">
      <alignment wrapText="1"/>
    </xf>
    <xf numFmtId="0" fontId="12" fillId="19" borderId="50" xfId="0" applyFont="1" applyFill="1" applyBorder="1" applyAlignment="1">
      <alignment horizontal="center" vertical="center" wrapText="1"/>
    </xf>
    <xf numFmtId="0" fontId="12" fillId="19" borderId="51" xfId="0" applyFont="1" applyFill="1" applyBorder="1" applyAlignment="1">
      <alignment horizontal="center" vertical="center" wrapText="1"/>
    </xf>
    <xf numFmtId="0" fontId="1" fillId="0" borderId="54" xfId="0" applyFont="1" applyBorder="1" applyAlignment="1">
      <alignment wrapText="1"/>
    </xf>
    <xf numFmtId="0" fontId="1" fillId="0" borderId="18" xfId="0" applyFont="1" applyBorder="1" applyAlignment="1">
      <alignment wrapText="1"/>
    </xf>
    <xf numFmtId="0" fontId="1" fillId="0" borderId="18" xfId="0" applyFont="1" applyBorder="1" applyAlignment="1">
      <alignment vertical="center" wrapText="1"/>
    </xf>
    <xf numFmtId="0" fontId="1" fillId="13" borderId="55" xfId="0" applyFont="1" applyFill="1" applyBorder="1" applyAlignment="1">
      <alignment vertical="center" wrapText="1"/>
    </xf>
    <xf numFmtId="0" fontId="1" fillId="0" borderId="56" xfId="0" applyFont="1" applyBorder="1" applyAlignment="1">
      <alignment vertical="center" wrapText="1"/>
    </xf>
    <xf numFmtId="0" fontId="9" fillId="0" borderId="57" xfId="0" applyFont="1" applyBorder="1" applyAlignment="1">
      <alignment vertical="center" wrapText="1"/>
    </xf>
    <xf numFmtId="0" fontId="1" fillId="0" borderId="60" xfId="0" applyFont="1" applyBorder="1" applyAlignment="1">
      <alignment wrapText="1"/>
    </xf>
    <xf numFmtId="0" fontId="1" fillId="0" borderId="61" xfId="0" applyFont="1" applyBorder="1" applyAlignment="1">
      <alignment vertical="center" wrapText="1"/>
    </xf>
    <xf numFmtId="0" fontId="1" fillId="0" borderId="64" xfId="0" applyFont="1" applyBorder="1" applyAlignment="1">
      <alignment wrapText="1"/>
    </xf>
    <xf numFmtId="0" fontId="1" fillId="0" borderId="4" xfId="0" applyFont="1" applyBorder="1" applyAlignment="1">
      <alignment wrapText="1"/>
    </xf>
    <xf numFmtId="0" fontId="1" fillId="0" borderId="4" xfId="0" applyFont="1" applyBorder="1" applyAlignment="1">
      <alignment vertical="center" wrapText="1"/>
    </xf>
    <xf numFmtId="0" fontId="1" fillId="0" borderId="65" xfId="0" applyFont="1" applyBorder="1" applyAlignment="1">
      <alignment vertical="center" wrapText="1"/>
    </xf>
    <xf numFmtId="0" fontId="9" fillId="0" borderId="53" xfId="0" applyFont="1" applyBorder="1" applyAlignment="1">
      <alignment vertical="center" wrapText="1"/>
    </xf>
    <xf numFmtId="0" fontId="9" fillId="6" borderId="9" xfId="0" applyFont="1" applyFill="1" applyBorder="1" applyAlignment="1">
      <alignment horizontal="center" vertical="center" wrapText="1"/>
    </xf>
    <xf numFmtId="0" fontId="22" fillId="8" borderId="4" xfId="0" applyFont="1" applyFill="1" applyBorder="1" applyAlignment="1">
      <alignment horizontal="center" wrapText="1"/>
    </xf>
    <xf numFmtId="0" fontId="22" fillId="8" borderId="9" xfId="0" applyFont="1" applyFill="1" applyBorder="1" applyAlignment="1">
      <alignment horizontal="center" wrapText="1"/>
    </xf>
    <xf numFmtId="0" fontId="23" fillId="0" borderId="18" xfId="0" applyFont="1" applyBorder="1" applyAlignment="1">
      <alignment vertical="center" wrapText="1"/>
    </xf>
    <xf numFmtId="0" fontId="1" fillId="0" borderId="1" xfId="0" applyFont="1" applyBorder="1" applyAlignment="1">
      <alignment wrapText="1"/>
    </xf>
    <xf numFmtId="0" fontId="9" fillId="13" borderId="18" xfId="0" applyFont="1" applyFill="1" applyBorder="1" applyAlignment="1">
      <alignment horizontal="center" wrapText="1"/>
    </xf>
    <xf numFmtId="0" fontId="6" fillId="0" borderId="18" xfId="0" applyFont="1" applyBorder="1" applyAlignment="1">
      <alignment horizontal="center" wrapText="1"/>
    </xf>
    <xf numFmtId="0" fontId="6" fillId="0" borderId="1" xfId="0" applyFont="1" applyBorder="1" applyAlignment="1">
      <alignment horizontal="center" wrapText="1"/>
    </xf>
    <xf numFmtId="1" fontId="1" fillId="0" borderId="18" xfId="0" applyNumberFormat="1" applyFont="1" applyBorder="1" applyAlignment="1">
      <alignment wrapText="1"/>
    </xf>
    <xf numFmtId="0" fontId="9" fillId="13" borderId="1" xfId="0" applyFont="1" applyFill="1" applyBorder="1" applyAlignment="1">
      <alignment horizontal="center" wrapText="1"/>
    </xf>
    <xf numFmtId="0" fontId="23" fillId="0" borderId="4" xfId="0" applyFont="1" applyBorder="1" applyAlignment="1">
      <alignment vertical="center" wrapText="1"/>
    </xf>
    <xf numFmtId="0" fontId="1" fillId="13" borderId="4" xfId="0" applyFont="1" applyFill="1" applyBorder="1" applyAlignment="1">
      <alignment wrapText="1"/>
    </xf>
    <xf numFmtId="0" fontId="1" fillId="13" borderId="9" xfId="0" applyFont="1" applyFill="1" applyBorder="1" applyAlignment="1">
      <alignment wrapText="1"/>
    </xf>
    <xf numFmtId="0" fontId="9" fillId="13" borderId="9" xfId="0" applyFont="1" applyFill="1" applyBorder="1" applyAlignment="1">
      <alignment horizontal="center" wrapText="1"/>
    </xf>
    <xf numFmtId="0" fontId="1" fillId="0" borderId="9" xfId="0" applyFont="1" applyBorder="1" applyAlignment="1">
      <alignment wrapText="1"/>
    </xf>
    <xf numFmtId="0" fontId="6" fillId="0" borderId="9" xfId="0" applyFont="1" applyBorder="1" applyAlignment="1">
      <alignment horizontal="center" wrapText="1"/>
    </xf>
    <xf numFmtId="0" fontId="1" fillId="13" borderId="1" xfId="0" applyFont="1" applyFill="1" applyBorder="1" applyAlignment="1">
      <alignment wrapText="1"/>
    </xf>
    <xf numFmtId="0" fontId="24" fillId="13" borderId="1" xfId="0" applyFont="1" applyFill="1" applyBorder="1" applyAlignment="1">
      <alignment vertical="center" wrapText="1"/>
    </xf>
    <xf numFmtId="1" fontId="1" fillId="0" borderId="0" xfId="0" applyNumberFormat="1" applyFont="1" applyAlignment="1">
      <alignment wrapText="1"/>
    </xf>
    <xf numFmtId="0" fontId="24" fillId="13" borderId="9" xfId="0" applyFont="1" applyFill="1" applyBorder="1" applyAlignment="1">
      <alignment vertical="center" wrapText="1"/>
    </xf>
    <xf numFmtId="0" fontId="23" fillId="13" borderId="18" xfId="0" applyFont="1" applyFill="1" applyBorder="1" applyAlignment="1">
      <alignment vertical="center" wrapText="1"/>
    </xf>
    <xf numFmtId="0" fontId="1" fillId="13" borderId="18" xfId="0" applyFont="1" applyFill="1" applyBorder="1" applyAlignment="1">
      <alignment wrapText="1"/>
    </xf>
    <xf numFmtId="0" fontId="6" fillId="13" borderId="18" xfId="0" applyFont="1" applyFill="1" applyBorder="1" applyAlignment="1">
      <alignment horizontal="center" wrapText="1"/>
    </xf>
    <xf numFmtId="0" fontId="23" fillId="13" borderId="4" xfId="0" applyFont="1" applyFill="1" applyBorder="1" applyAlignment="1">
      <alignment vertical="center" wrapText="1"/>
    </xf>
    <xf numFmtId="0" fontId="6" fillId="13" borderId="9" xfId="0" applyFont="1" applyFill="1" applyBorder="1" applyAlignment="1">
      <alignment horizontal="center" wrapText="1"/>
    </xf>
    <xf numFmtId="0" fontId="6" fillId="13" borderId="1" xfId="0" applyFont="1" applyFill="1" applyBorder="1" applyAlignment="1">
      <alignment horizontal="center" wrapText="1"/>
    </xf>
    <xf numFmtId="2" fontId="1" fillId="0" borderId="72" xfId="0" applyNumberFormat="1" applyFont="1" applyBorder="1" applyAlignment="1">
      <alignment wrapText="1"/>
    </xf>
    <xf numFmtId="0" fontId="23" fillId="0" borderId="75" xfId="0" applyFont="1" applyBorder="1" applyAlignment="1">
      <alignment vertical="center" wrapText="1"/>
    </xf>
    <xf numFmtId="0" fontId="11" fillId="0" borderId="76" xfId="0" applyFont="1" applyBorder="1" applyAlignment="1">
      <alignment vertical="center" wrapText="1"/>
    </xf>
    <xf numFmtId="1" fontId="1" fillId="0" borderId="75" xfId="0" applyNumberFormat="1" applyFont="1" applyBorder="1" applyAlignment="1">
      <alignment wrapText="1"/>
    </xf>
    <xf numFmtId="0" fontId="6" fillId="13" borderId="4" xfId="0" applyFont="1" applyFill="1" applyBorder="1" applyAlignment="1">
      <alignment horizontal="center" wrapText="1"/>
    </xf>
    <xf numFmtId="1" fontId="1" fillId="0" borderId="77" xfId="0" applyNumberFormat="1" applyFont="1" applyBorder="1" applyAlignment="1">
      <alignment wrapText="1"/>
    </xf>
    <xf numFmtId="2" fontId="1" fillId="0" borderId="77" xfId="0" applyNumberFormat="1" applyFont="1" applyBorder="1" applyAlignment="1">
      <alignment wrapText="1"/>
    </xf>
    <xf numFmtId="2" fontId="1" fillId="0" borderId="78" xfId="0" applyNumberFormat="1" applyFont="1" applyBorder="1" applyAlignment="1">
      <alignment wrapText="1"/>
    </xf>
    <xf numFmtId="0" fontId="1" fillId="0" borderId="15" xfId="0" applyFont="1" applyBorder="1" applyAlignment="1">
      <alignment horizontal="center" wrapText="1"/>
    </xf>
    <xf numFmtId="0" fontId="0" fillId="0" borderId="0" xfId="0" applyFont="1" applyFill="1" applyAlignment="1"/>
    <xf numFmtId="0" fontId="15" fillId="0" borderId="0" xfId="0" applyFont="1" applyAlignment="1"/>
    <xf numFmtId="0" fontId="1" fillId="0" borderId="15" xfId="0" applyFont="1" applyBorder="1"/>
    <xf numFmtId="0" fontId="1" fillId="0" borderId="15" xfId="0" applyFont="1" applyBorder="1" applyAlignment="1">
      <alignment wrapText="1"/>
    </xf>
    <xf numFmtId="0" fontId="1" fillId="0" borderId="84" xfId="0" applyFont="1" applyBorder="1" applyAlignment="1">
      <alignment wrapText="1"/>
    </xf>
    <xf numFmtId="0" fontId="1" fillId="0" borderId="84" xfId="0" applyFont="1" applyBorder="1"/>
    <xf numFmtId="0" fontId="1" fillId="0" borderId="86" xfId="0" applyFont="1" applyBorder="1" applyAlignment="1">
      <alignment wrapText="1"/>
    </xf>
    <xf numFmtId="0" fontId="2" fillId="0" borderId="81"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83" xfId="0" applyFont="1" applyBorder="1" applyAlignment="1">
      <alignment horizontal="center" vertical="center" wrapText="1"/>
    </xf>
    <xf numFmtId="2" fontId="1" fillId="0" borderId="15" xfId="0" applyNumberFormat="1" applyFont="1" applyBorder="1" applyAlignment="1">
      <alignment horizontal="center" wrapText="1"/>
    </xf>
    <xf numFmtId="2" fontId="1" fillId="0" borderId="85" xfId="0" applyNumberFormat="1" applyFont="1" applyBorder="1" applyAlignment="1">
      <alignment horizontal="center" wrapText="1"/>
    </xf>
    <xf numFmtId="0" fontId="1" fillId="0" borderId="15" xfId="0" applyFont="1" applyBorder="1" applyAlignment="1">
      <alignment horizontal="center"/>
    </xf>
    <xf numFmtId="0" fontId="1" fillId="0" borderId="85" xfId="0" applyFont="1" applyBorder="1" applyAlignment="1">
      <alignment horizontal="center" wrapText="1"/>
    </xf>
    <xf numFmtId="2" fontId="1" fillId="0" borderId="87" xfId="0" applyNumberFormat="1" applyFont="1" applyBorder="1" applyAlignment="1">
      <alignment horizontal="center" wrapText="1"/>
    </xf>
    <xf numFmtId="2" fontId="1" fillId="0" borderId="88" xfId="0" applyNumberFormat="1" applyFont="1" applyBorder="1" applyAlignment="1">
      <alignment horizontal="center" wrapText="1"/>
    </xf>
    <xf numFmtId="0" fontId="28" fillId="0" borderId="15" xfId="1"/>
    <xf numFmtId="0" fontId="17" fillId="0" borderId="15" xfId="0" applyFont="1" applyFill="1" applyBorder="1" applyAlignment="1">
      <alignment vertical="center" wrapText="1"/>
    </xf>
    <xf numFmtId="0" fontId="17" fillId="13" borderId="15" xfId="0" applyFont="1" applyFill="1" applyBorder="1" applyAlignment="1">
      <alignment vertical="center" wrapText="1"/>
    </xf>
    <xf numFmtId="0" fontId="0" fillId="0" borderId="0" xfId="0" applyFont="1" applyAlignment="1"/>
    <xf numFmtId="0" fontId="0" fillId="0" borderId="0" xfId="0" applyFont="1" applyAlignment="1"/>
    <xf numFmtId="0" fontId="2" fillId="0" borderId="0" xfId="0" applyFont="1" applyAlignment="1">
      <alignment horizontal="center" vertical="center"/>
    </xf>
    <xf numFmtId="0" fontId="17" fillId="0" borderId="18" xfId="0" applyFont="1" applyFill="1" applyBorder="1" applyAlignment="1">
      <alignment vertical="center" wrapText="1"/>
    </xf>
    <xf numFmtId="0" fontId="4" fillId="7" borderId="15" xfId="0" applyFont="1" applyFill="1" applyBorder="1" applyAlignment="1">
      <alignment horizontal="center" vertical="center" wrapText="1"/>
    </xf>
    <xf numFmtId="0" fontId="2" fillId="7" borderId="15" xfId="0" applyFont="1" applyFill="1" applyBorder="1" applyAlignment="1">
      <alignment horizontal="center" vertical="center"/>
    </xf>
    <xf numFmtId="0" fontId="2" fillId="0" borderId="0" xfId="0" applyFont="1" applyFill="1" applyAlignment="1">
      <alignment horizontal="center" vertical="center"/>
    </xf>
    <xf numFmtId="0" fontId="2" fillId="7" borderId="15" xfId="0" applyFont="1" applyFill="1" applyBorder="1" applyAlignment="1">
      <alignment vertical="center" wrapText="1"/>
    </xf>
    <xf numFmtId="0" fontId="2" fillId="0" borderId="15" xfId="0" applyFont="1" applyBorder="1" applyAlignment="1">
      <alignment horizontal="center" vertical="center"/>
    </xf>
    <xf numFmtId="0" fontId="4" fillId="0" borderId="15" xfId="0" applyFont="1" applyBorder="1" applyAlignment="1">
      <alignment horizontal="center" vertical="center" wrapText="1"/>
    </xf>
    <xf numFmtId="0" fontId="4" fillId="21" borderId="15" xfId="0" applyFont="1" applyFill="1" applyBorder="1" applyAlignment="1">
      <alignment horizontal="center" vertical="center" wrapText="1"/>
    </xf>
    <xf numFmtId="0" fontId="1" fillId="23" borderId="46" xfId="0" applyFont="1" applyFill="1" applyBorder="1"/>
    <xf numFmtId="0" fontId="1" fillId="7" borderId="15" xfId="0" applyFont="1" applyFill="1" applyBorder="1" applyAlignment="1">
      <alignment horizontal="center" wrapText="1"/>
    </xf>
    <xf numFmtId="0" fontId="1" fillId="0" borderId="100" xfId="0" applyFont="1" applyBorder="1" applyAlignment="1">
      <alignment horizontal="center" vertical="center"/>
    </xf>
    <xf numFmtId="0" fontId="6" fillId="0" borderId="15" xfId="0" applyFont="1" applyBorder="1" applyAlignment="1">
      <alignment vertical="center" wrapText="1"/>
    </xf>
    <xf numFmtId="0" fontId="15" fillId="0" borderId="15" xfId="0" applyFont="1" applyBorder="1" applyAlignment="1"/>
    <xf numFmtId="0" fontId="2" fillId="21" borderId="15" xfId="0" applyFont="1" applyFill="1" applyBorder="1" applyAlignment="1">
      <alignment vertical="center" wrapText="1"/>
    </xf>
    <xf numFmtId="0" fontId="2" fillId="21" borderId="15" xfId="0" applyFont="1" applyFill="1" applyBorder="1" applyAlignment="1">
      <alignment horizontal="center" vertical="center"/>
    </xf>
    <xf numFmtId="0" fontId="6" fillId="0" borderId="15" xfId="0" applyFont="1" applyFill="1" applyBorder="1" applyAlignment="1">
      <alignment vertical="center" wrapText="1"/>
    </xf>
    <xf numFmtId="0" fontId="15" fillId="0" borderId="110" xfId="0" applyFont="1" applyBorder="1" applyAlignment="1"/>
    <xf numFmtId="0" fontId="0" fillId="28" borderId="97" xfId="0" applyFont="1" applyFill="1" applyBorder="1" applyAlignment="1"/>
    <xf numFmtId="0" fontId="1" fillId="29" borderId="97" xfId="0" applyFont="1" applyFill="1" applyBorder="1"/>
    <xf numFmtId="0" fontId="2" fillId="28" borderId="97" xfId="0" applyFont="1" applyFill="1" applyBorder="1" applyAlignment="1">
      <alignment horizontal="center" vertical="center"/>
    </xf>
    <xf numFmtId="0" fontId="2" fillId="29" borderId="97" xfId="0" applyFont="1" applyFill="1" applyBorder="1" applyAlignment="1">
      <alignment horizontal="center" vertical="center"/>
    </xf>
    <xf numFmtId="0" fontId="1" fillId="28" borderId="99" xfId="0" applyFont="1" applyFill="1" applyBorder="1" applyAlignment="1">
      <alignment horizontal="center" vertical="center"/>
    </xf>
    <xf numFmtId="0" fontId="0" fillId="0" borderId="15" xfId="0" applyFont="1" applyBorder="1" applyAlignment="1"/>
    <xf numFmtId="0" fontId="4" fillId="0" borderId="15" xfId="0" applyFont="1" applyBorder="1" applyAlignment="1">
      <alignment vertical="center" wrapText="1"/>
    </xf>
    <xf numFmtId="0" fontId="15" fillId="0" borderId="15" xfId="0" applyFont="1" applyBorder="1" applyAlignment="1">
      <alignment horizontal="center" wrapText="1"/>
    </xf>
    <xf numFmtId="0" fontId="1" fillId="0" borderId="15" xfId="0" applyFont="1" applyBorder="1" applyAlignment="1">
      <alignment vertical="center" wrapText="1"/>
    </xf>
    <xf numFmtId="0" fontId="6" fillId="13" borderId="15" xfId="0" applyFont="1" applyFill="1" applyBorder="1" applyAlignment="1">
      <alignment vertical="center" wrapText="1"/>
    </xf>
    <xf numFmtId="0" fontId="2" fillId="28" borderId="15" xfId="0" applyFont="1" applyFill="1" applyBorder="1" applyAlignment="1">
      <alignment horizontal="center" vertical="center"/>
    </xf>
    <xf numFmtId="0" fontId="2" fillId="29" borderId="15" xfId="0" applyFont="1" applyFill="1" applyBorder="1" applyAlignment="1">
      <alignment horizontal="center" vertical="center"/>
    </xf>
    <xf numFmtId="0" fontId="1" fillId="4" borderId="114" xfId="0" applyFont="1" applyFill="1" applyBorder="1" applyAlignment="1">
      <alignment vertical="center" wrapText="1"/>
    </xf>
    <xf numFmtId="0" fontId="1" fillId="7" borderId="114" xfId="0" applyFont="1" applyFill="1" applyBorder="1" applyAlignment="1">
      <alignment vertical="center" wrapText="1"/>
    </xf>
    <xf numFmtId="0" fontId="4" fillId="0" borderId="15" xfId="0" applyFont="1" applyFill="1" applyBorder="1" applyAlignment="1">
      <alignment vertical="center" wrapText="1"/>
    </xf>
    <xf numFmtId="0" fontId="1" fillId="0" borderId="115" xfId="0" applyFont="1" applyBorder="1" applyAlignment="1">
      <alignment vertical="center" wrapText="1"/>
    </xf>
    <xf numFmtId="0" fontId="15" fillId="0" borderId="115" xfId="0" applyFont="1" applyBorder="1" applyAlignment="1">
      <alignment horizontal="center" wrapText="1"/>
    </xf>
    <xf numFmtId="0" fontId="1" fillId="0" borderId="115" xfId="0" applyFont="1" applyBorder="1" applyAlignment="1">
      <alignment horizontal="center" wrapText="1"/>
    </xf>
    <xf numFmtId="0" fontId="2" fillId="0" borderId="115" xfId="0" applyFont="1" applyBorder="1" applyAlignment="1">
      <alignment horizontal="center" vertical="center"/>
    </xf>
    <xf numFmtId="0" fontId="2" fillId="0" borderId="115" xfId="0" applyFont="1" applyFill="1" applyBorder="1" applyAlignment="1">
      <alignment horizontal="center" vertical="center"/>
    </xf>
    <xf numFmtId="0" fontId="1" fillId="0" borderId="116" xfId="0" applyFont="1" applyBorder="1" applyAlignment="1">
      <alignment horizontal="center" vertical="center"/>
    </xf>
    <xf numFmtId="0" fontId="4" fillId="0" borderId="115" xfId="0" applyFont="1" applyBorder="1" applyAlignment="1">
      <alignment vertical="center" wrapText="1"/>
    </xf>
    <xf numFmtId="0" fontId="4" fillId="0" borderId="110" xfId="0" applyFont="1" applyFill="1" applyBorder="1" applyAlignment="1">
      <alignment horizontal="center" vertical="center" wrapText="1"/>
    </xf>
    <xf numFmtId="0" fontId="4" fillId="0" borderId="110" xfId="0" applyFont="1" applyBorder="1" applyAlignment="1">
      <alignment horizontal="center" vertical="center" wrapText="1"/>
    </xf>
    <xf numFmtId="0" fontId="6" fillId="0" borderId="107" xfId="0" applyFont="1" applyBorder="1" applyAlignment="1">
      <alignment vertical="center" wrapText="1"/>
    </xf>
    <xf numFmtId="0" fontId="4" fillId="21" borderId="107" xfId="0" applyFont="1" applyFill="1" applyBorder="1" applyAlignment="1">
      <alignment horizontal="center" vertical="center" wrapText="1"/>
    </xf>
    <xf numFmtId="0" fontId="6" fillId="0" borderId="110" xfId="0" applyFont="1" applyBorder="1" applyAlignment="1">
      <alignment vertical="center" wrapText="1"/>
    </xf>
    <xf numFmtId="0" fontId="2" fillId="0" borderId="110" xfId="0" applyFont="1" applyBorder="1" applyAlignment="1">
      <alignment horizontal="center" vertical="center"/>
    </xf>
    <xf numFmtId="0" fontId="2" fillId="21" borderId="107" xfId="0" applyFont="1" applyFill="1" applyBorder="1" applyAlignment="1">
      <alignment horizontal="center" vertical="center"/>
    </xf>
    <xf numFmtId="0" fontId="6" fillId="0" borderId="115" xfId="0" applyFont="1" applyBorder="1" applyAlignment="1">
      <alignment vertical="center" wrapText="1"/>
    </xf>
    <xf numFmtId="0" fontId="4" fillId="0" borderId="115" xfId="0" applyFont="1" applyFill="1" applyBorder="1" applyAlignment="1">
      <alignment horizontal="center" vertical="center" wrapText="1"/>
    </xf>
    <xf numFmtId="0" fontId="4" fillId="0" borderId="115" xfId="0" applyFont="1" applyBorder="1" applyAlignment="1">
      <alignment horizontal="center" vertical="center" wrapText="1"/>
    </xf>
    <xf numFmtId="0" fontId="6" fillId="13" borderId="110" xfId="0" applyFont="1" applyFill="1" applyBorder="1" applyAlignment="1">
      <alignment vertical="center" wrapText="1"/>
    </xf>
    <xf numFmtId="0" fontId="6" fillId="13" borderId="115" xfId="0" applyFont="1" applyFill="1" applyBorder="1" applyAlignment="1">
      <alignment vertical="center" wrapText="1"/>
    </xf>
    <xf numFmtId="0" fontId="15" fillId="0" borderId="110" xfId="0" applyFont="1" applyFill="1" applyBorder="1" applyAlignment="1"/>
    <xf numFmtId="0" fontId="6" fillId="0" borderId="110" xfId="0" applyFont="1" applyFill="1" applyBorder="1" applyAlignment="1">
      <alignment vertical="center" wrapText="1"/>
    </xf>
    <xf numFmtId="0" fontId="4" fillId="0" borderId="110" xfId="0" applyFont="1" applyFill="1" applyBorder="1" applyAlignment="1">
      <alignment vertical="center" wrapText="1"/>
    </xf>
    <xf numFmtId="0" fontId="6" fillId="0" borderId="115" xfId="0" applyFont="1" applyFill="1" applyBorder="1" applyAlignment="1">
      <alignment vertical="center" wrapText="1"/>
    </xf>
    <xf numFmtId="0" fontId="4" fillId="0" borderId="115" xfId="0" applyFont="1" applyFill="1" applyBorder="1" applyAlignment="1">
      <alignment vertical="center" wrapText="1"/>
    </xf>
    <xf numFmtId="0" fontId="2" fillId="0" borderId="110" xfId="0" applyFont="1" applyFill="1" applyBorder="1" applyAlignment="1">
      <alignment horizontal="center" vertical="center"/>
    </xf>
    <xf numFmtId="0" fontId="19" fillId="0" borderId="110" xfId="0" applyFont="1" applyBorder="1" applyAlignment="1">
      <alignment horizontal="center" vertical="center" wrapText="1"/>
    </xf>
    <xf numFmtId="0" fontId="6" fillId="13" borderId="107" xfId="0" applyFont="1" applyFill="1" applyBorder="1" applyAlignment="1">
      <alignment vertical="center" wrapText="1"/>
    </xf>
    <xf numFmtId="0" fontId="4" fillId="13" borderId="107" xfId="0" applyFont="1" applyFill="1" applyBorder="1" applyAlignment="1">
      <alignment vertical="center" wrapText="1"/>
    </xf>
    <xf numFmtId="0" fontId="4" fillId="13" borderId="110" xfId="0" applyFont="1" applyFill="1" applyBorder="1" applyAlignment="1">
      <alignment vertical="center" wrapText="1"/>
    </xf>
    <xf numFmtId="0" fontId="3" fillId="28" borderId="15" xfId="0" applyFont="1" applyFill="1" applyBorder="1"/>
    <xf numFmtId="0" fontId="6" fillId="28" borderId="15" xfId="0" applyFont="1" applyFill="1" applyBorder="1" applyAlignment="1">
      <alignment vertical="center" wrapText="1"/>
    </xf>
    <xf numFmtId="0" fontId="4" fillId="28" borderId="15" xfId="0" applyFont="1" applyFill="1" applyBorder="1" applyAlignment="1">
      <alignment vertical="center" wrapText="1"/>
    </xf>
    <xf numFmtId="0" fontId="4" fillId="29" borderId="15" xfId="0" applyFont="1" applyFill="1" applyBorder="1" applyAlignment="1">
      <alignment horizontal="center" vertical="center" wrapText="1"/>
    </xf>
    <xf numFmtId="0" fontId="4" fillId="28" borderId="15" xfId="0" applyFont="1" applyFill="1" applyBorder="1" applyAlignment="1">
      <alignment horizontal="center" vertical="center" wrapText="1"/>
    </xf>
    <xf numFmtId="0" fontId="6" fillId="32" borderId="15" xfId="0" applyFont="1" applyFill="1" applyBorder="1" applyAlignment="1">
      <alignment vertical="center" wrapText="1"/>
    </xf>
    <xf numFmtId="0" fontId="1" fillId="28" borderId="100" xfId="0" applyFont="1" applyFill="1" applyBorder="1" applyAlignment="1">
      <alignment horizontal="center" vertical="center"/>
    </xf>
    <xf numFmtId="0" fontId="3" fillId="28" borderId="106" xfId="0" applyFont="1" applyFill="1" applyBorder="1"/>
    <xf numFmtId="0" fontId="3" fillId="28" borderId="103" xfId="0" applyFont="1" applyFill="1" applyBorder="1"/>
    <xf numFmtId="0" fontId="4" fillId="28" borderId="103" xfId="0" applyFont="1" applyFill="1" applyBorder="1" applyAlignment="1">
      <alignment vertical="center" wrapText="1"/>
    </xf>
    <xf numFmtId="0" fontId="15" fillId="28" borderId="103" xfId="0" applyFont="1" applyFill="1" applyBorder="1" applyAlignment="1">
      <alignment horizontal="center" wrapText="1"/>
    </xf>
    <xf numFmtId="0" fontId="1" fillId="28" borderId="103" xfId="0" applyFont="1" applyFill="1" applyBorder="1" applyAlignment="1">
      <alignment horizontal="center" wrapText="1"/>
    </xf>
    <xf numFmtId="0" fontId="1" fillId="29" borderId="103" xfId="0" applyFont="1" applyFill="1" applyBorder="1" applyAlignment="1">
      <alignment horizontal="center" wrapText="1"/>
    </xf>
    <xf numFmtId="0" fontId="2" fillId="28" borderId="103" xfId="0" applyFont="1" applyFill="1" applyBorder="1" applyAlignment="1">
      <alignment horizontal="center" vertical="center"/>
    </xf>
    <xf numFmtId="0" fontId="2" fillId="29" borderId="103" xfId="0" applyFont="1" applyFill="1" applyBorder="1" applyAlignment="1">
      <alignment horizontal="center" vertical="center"/>
    </xf>
    <xf numFmtId="0" fontId="1" fillId="28" borderId="104" xfId="0" applyFont="1" applyFill="1" applyBorder="1" applyAlignment="1">
      <alignment horizontal="center" vertical="center"/>
    </xf>
    <xf numFmtId="0" fontId="0" fillId="28" borderId="103" xfId="0" applyFont="1" applyFill="1" applyBorder="1" applyAlignment="1"/>
    <xf numFmtId="0" fontId="1" fillId="28" borderId="103" xfId="0" applyFont="1" applyFill="1" applyBorder="1" applyAlignment="1">
      <alignment vertical="center" wrapText="1"/>
    </xf>
    <xf numFmtId="0" fontId="1" fillId="21" borderId="117" xfId="0" applyFont="1" applyFill="1" applyBorder="1" applyAlignment="1">
      <alignment horizontal="center" vertical="center"/>
    </xf>
    <xf numFmtId="0" fontId="1" fillId="0" borderId="118" xfId="0" applyFont="1" applyBorder="1" applyAlignment="1">
      <alignment horizontal="center" vertical="center"/>
    </xf>
    <xf numFmtId="0" fontId="1" fillId="21" borderId="100"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0" xfId="0" applyFont="1" applyFill="1" applyAlignment="1">
      <alignment horizontal="center" vertical="center"/>
    </xf>
    <xf numFmtId="0" fontId="1" fillId="34" borderId="113" xfId="0" applyFont="1" applyFill="1" applyBorder="1" applyAlignment="1">
      <alignment horizontal="center" vertical="center" wrapText="1"/>
    </xf>
    <xf numFmtId="0" fontId="1" fillId="35" borderId="113" xfId="0" applyFont="1" applyFill="1" applyBorder="1" applyAlignment="1">
      <alignment horizontal="center" vertical="center" wrapText="1"/>
    </xf>
    <xf numFmtId="0" fontId="1" fillId="27" borderId="113" xfId="0" applyFont="1" applyFill="1" applyBorder="1" applyAlignment="1">
      <alignment horizontal="center" vertical="center" wrapText="1"/>
    </xf>
    <xf numFmtId="0" fontId="15" fillId="4" borderId="114" xfId="0" applyFont="1" applyFill="1" applyBorder="1" applyAlignment="1">
      <alignment vertical="center" wrapText="1"/>
    </xf>
    <xf numFmtId="0" fontId="1" fillId="34" borderId="114" xfId="0" applyFont="1" applyFill="1" applyBorder="1" applyAlignment="1">
      <alignment horizontal="center" vertical="center" wrapText="1"/>
    </xf>
    <xf numFmtId="0" fontId="1" fillId="7" borderId="114" xfId="0" applyFont="1" applyFill="1" applyBorder="1" applyAlignment="1">
      <alignment horizontal="center" vertical="center" wrapText="1"/>
    </xf>
    <xf numFmtId="0" fontId="1" fillId="27" borderId="114" xfId="0" applyFont="1" applyFill="1" applyBorder="1" applyAlignment="1">
      <alignment horizontal="center" vertical="center" wrapText="1"/>
    </xf>
    <xf numFmtId="0" fontId="1" fillId="7" borderId="114" xfId="0" applyFont="1" applyFill="1" applyBorder="1" applyAlignment="1">
      <alignment horizontal="center" vertical="center"/>
    </xf>
    <xf numFmtId="0" fontId="30" fillId="26" borderId="114" xfId="0" applyFont="1" applyFill="1" applyBorder="1" applyAlignment="1">
      <alignment vertical="center" wrapText="1"/>
    </xf>
    <xf numFmtId="0" fontId="1" fillId="26" borderId="114" xfId="0" applyFont="1" applyFill="1" applyBorder="1" applyAlignment="1">
      <alignment vertical="center" wrapText="1"/>
    </xf>
    <xf numFmtId="0" fontId="1" fillId="30" borderId="114" xfId="0" applyFont="1" applyFill="1" applyBorder="1" applyAlignment="1">
      <alignment vertical="center" wrapText="1"/>
    </xf>
    <xf numFmtId="0" fontId="12" fillId="30" borderId="114" xfId="0" applyFont="1" applyFill="1" applyBorder="1" applyAlignment="1">
      <alignment vertical="center" wrapText="1"/>
    </xf>
    <xf numFmtId="0" fontId="15" fillId="30" borderId="114" xfId="0" applyFont="1" applyFill="1" applyBorder="1" applyAlignment="1">
      <alignment vertical="center" wrapText="1"/>
    </xf>
    <xf numFmtId="0" fontId="1" fillId="35" borderId="114" xfId="0" applyFont="1" applyFill="1" applyBorder="1" applyAlignment="1">
      <alignment horizontal="center" vertical="center" wrapText="1"/>
    </xf>
    <xf numFmtId="0" fontId="31" fillId="0" borderId="115" xfId="0" applyFont="1" applyFill="1" applyBorder="1" applyAlignment="1">
      <alignment horizontal="center" wrapText="1"/>
    </xf>
    <xf numFmtId="0" fontId="31" fillId="0" borderId="15" xfId="0" applyFont="1" applyFill="1" applyBorder="1" applyAlignment="1">
      <alignment horizontal="center" wrapText="1"/>
    </xf>
    <xf numFmtId="0" fontId="31" fillId="24" borderId="114" xfId="0" applyFont="1" applyFill="1" applyBorder="1" applyAlignment="1">
      <alignment vertical="center" wrapText="1"/>
    </xf>
    <xf numFmtId="0" fontId="31" fillId="28" borderId="103" xfId="0" applyFont="1" applyFill="1" applyBorder="1" applyAlignment="1">
      <alignment horizontal="center" wrapText="1"/>
    </xf>
    <xf numFmtId="0" fontId="31" fillId="25" borderId="114" xfId="0" applyFont="1" applyFill="1" applyBorder="1" applyAlignment="1">
      <alignment vertical="center" wrapText="1"/>
    </xf>
    <xf numFmtId="0" fontId="31" fillId="31" borderId="114" xfId="0" applyFont="1" applyFill="1" applyBorder="1" applyAlignment="1">
      <alignment vertical="center" wrapText="1"/>
    </xf>
    <xf numFmtId="0" fontId="31" fillId="0" borderId="15" xfId="0" applyFont="1" applyFill="1" applyBorder="1" applyAlignment="1">
      <alignment horizontal="center" vertical="center" wrapText="1"/>
    </xf>
    <xf numFmtId="0" fontId="32" fillId="0" borderId="110" xfId="0" applyFont="1" applyFill="1" applyBorder="1" applyAlignment="1">
      <alignment horizontal="center" vertical="center" wrapText="1"/>
    </xf>
    <xf numFmtId="0" fontId="32" fillId="0" borderId="107" xfId="0" applyFont="1" applyFill="1" applyBorder="1" applyAlignment="1">
      <alignment horizontal="center" vertical="center" wrapText="1"/>
    </xf>
    <xf numFmtId="0" fontId="32" fillId="0" borderId="115"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28" borderId="15" xfId="0" applyFont="1" applyFill="1" applyBorder="1" applyAlignment="1">
      <alignment horizontal="center" vertical="center" wrapText="1"/>
    </xf>
    <xf numFmtId="0" fontId="32" fillId="29" borderId="15" xfId="0" applyFont="1" applyFill="1" applyBorder="1" applyAlignment="1">
      <alignment horizontal="center" vertical="center" wrapText="1"/>
    </xf>
    <xf numFmtId="0" fontId="31" fillId="29" borderId="97" xfId="0" applyFont="1" applyFill="1" applyBorder="1"/>
    <xf numFmtId="0" fontId="31" fillId="0" borderId="15" xfId="0" applyFont="1" applyFill="1" applyBorder="1"/>
    <xf numFmtId="0" fontId="31" fillId="7" borderId="15" xfId="0" applyFont="1" applyFill="1" applyBorder="1"/>
    <xf numFmtId="0" fontId="33" fillId="0" borderId="0" xfId="0" applyFont="1" applyAlignment="1"/>
    <xf numFmtId="0" fontId="31" fillId="0" borderId="33" xfId="0" applyFont="1" applyBorder="1"/>
    <xf numFmtId="0" fontId="31" fillId="0" borderId="33" xfId="0" applyFont="1" applyFill="1" applyBorder="1"/>
    <xf numFmtId="0" fontId="31" fillId="0" borderId="34" xfId="0" applyFont="1" applyBorder="1"/>
    <xf numFmtId="0" fontId="31" fillId="0" borderId="35" xfId="0" applyFont="1" applyFill="1" applyBorder="1"/>
    <xf numFmtId="0" fontId="31" fillId="0" borderId="36" xfId="0" applyFont="1" applyFill="1" applyBorder="1"/>
    <xf numFmtId="0" fontId="23" fillId="21" borderId="18" xfId="0" applyFont="1" applyFill="1" applyBorder="1" applyAlignment="1">
      <alignment vertical="center" wrapText="1"/>
    </xf>
    <xf numFmtId="0" fontId="11" fillId="21" borderId="1" xfId="0" applyFont="1" applyFill="1" applyBorder="1" applyAlignment="1">
      <alignment vertical="center" wrapText="1"/>
    </xf>
    <xf numFmtId="1" fontId="1" fillId="21" borderId="18" xfId="0" applyNumberFormat="1" applyFont="1" applyFill="1" applyBorder="1" applyAlignment="1">
      <alignment wrapText="1"/>
    </xf>
    <xf numFmtId="1" fontId="1" fillId="21" borderId="15" xfId="0" applyNumberFormat="1" applyFont="1" applyFill="1" applyBorder="1" applyAlignment="1">
      <alignment wrapText="1"/>
    </xf>
    <xf numFmtId="2" fontId="1" fillId="0" borderId="15" xfId="0" applyNumberFormat="1" applyFont="1" applyBorder="1" applyAlignment="1">
      <alignment wrapText="1"/>
    </xf>
    <xf numFmtId="2" fontId="1" fillId="21" borderId="15" xfId="0" applyNumberFormat="1" applyFont="1" applyFill="1" applyBorder="1" applyAlignment="1">
      <alignment wrapText="1"/>
    </xf>
    <xf numFmtId="1" fontId="1" fillId="21" borderId="110" xfId="0" applyNumberFormat="1" applyFont="1" applyFill="1" applyBorder="1" applyAlignment="1">
      <alignment wrapText="1"/>
    </xf>
    <xf numFmtId="2" fontId="1" fillId="0" borderId="110" xfId="0" applyNumberFormat="1" applyFont="1" applyBorder="1" applyAlignment="1">
      <alignment wrapText="1"/>
    </xf>
    <xf numFmtId="2" fontId="1" fillId="21" borderId="110" xfId="0" applyNumberFormat="1" applyFont="1" applyFill="1" applyBorder="1" applyAlignment="1">
      <alignment wrapText="1"/>
    </xf>
    <xf numFmtId="1" fontId="1" fillId="0" borderId="15" xfId="0" applyNumberFormat="1" applyFont="1" applyBorder="1" applyAlignment="1">
      <alignment wrapText="1"/>
    </xf>
    <xf numFmtId="1" fontId="1" fillId="21" borderId="107" xfId="0" applyNumberFormat="1" applyFont="1" applyFill="1" applyBorder="1" applyAlignment="1">
      <alignment wrapText="1"/>
    </xf>
    <xf numFmtId="2" fontId="1" fillId="0" borderId="107" xfId="0" applyNumberFormat="1" applyFont="1" applyBorder="1" applyAlignment="1">
      <alignment wrapText="1"/>
    </xf>
    <xf numFmtId="2" fontId="1" fillId="21" borderId="107" xfId="0" applyNumberFormat="1" applyFont="1" applyFill="1" applyBorder="1" applyAlignment="1">
      <alignment wrapText="1"/>
    </xf>
    <xf numFmtId="2" fontId="1" fillId="21" borderId="109" xfId="0" applyNumberFormat="1" applyFont="1" applyFill="1" applyBorder="1" applyAlignment="1">
      <alignment wrapText="1"/>
    </xf>
    <xf numFmtId="0" fontId="23" fillId="0" borderId="121" xfId="0" applyFont="1" applyBorder="1" applyAlignment="1">
      <alignment vertical="center" wrapText="1"/>
    </xf>
    <xf numFmtId="0" fontId="11" fillId="0" borderId="122" xfId="0" applyFont="1" applyBorder="1" applyAlignment="1">
      <alignment vertical="center" wrapText="1"/>
    </xf>
    <xf numFmtId="1" fontId="1" fillId="0" borderId="121" xfId="0" applyNumberFormat="1" applyFont="1" applyBorder="1" applyAlignment="1">
      <alignment wrapText="1"/>
    </xf>
    <xf numFmtId="1" fontId="1" fillId="0" borderId="107" xfId="0" applyNumberFormat="1" applyFont="1" applyBorder="1" applyAlignment="1">
      <alignment wrapText="1"/>
    </xf>
    <xf numFmtId="2" fontId="1" fillId="0" borderId="108" xfId="0" applyNumberFormat="1" applyFont="1" applyBorder="1" applyAlignment="1">
      <alignment wrapText="1"/>
    </xf>
    <xf numFmtId="2" fontId="1" fillId="0" borderId="109" xfId="0" applyNumberFormat="1" applyFont="1" applyBorder="1" applyAlignment="1">
      <alignment wrapText="1"/>
    </xf>
    <xf numFmtId="0" fontId="23" fillId="0" borderId="126" xfId="0" applyFont="1" applyBorder="1" applyAlignment="1">
      <alignment vertical="center" wrapText="1"/>
    </xf>
    <xf numFmtId="1" fontId="1" fillId="0" borderId="126" xfId="0" applyNumberFormat="1" applyFont="1" applyBorder="1" applyAlignment="1">
      <alignment wrapText="1"/>
    </xf>
    <xf numFmtId="1" fontId="1" fillId="0" borderId="110" xfId="0" applyNumberFormat="1" applyFont="1" applyBorder="1" applyAlignment="1">
      <alignment wrapText="1"/>
    </xf>
    <xf numFmtId="2" fontId="1" fillId="0" borderId="111" xfId="0" applyNumberFormat="1" applyFont="1" applyBorder="1" applyAlignment="1">
      <alignment wrapText="1"/>
    </xf>
    <xf numFmtId="0" fontId="23" fillId="21" borderId="121" xfId="0" applyFont="1" applyFill="1" applyBorder="1" applyAlignment="1">
      <alignment vertical="center" wrapText="1"/>
    </xf>
    <xf numFmtId="0" fontId="11" fillId="21" borderId="122" xfId="0" applyFont="1" applyFill="1" applyBorder="1" applyAlignment="1">
      <alignment vertical="center" wrapText="1"/>
    </xf>
    <xf numFmtId="1" fontId="1" fillId="21" borderId="121" xfId="0" applyNumberFormat="1" applyFont="1" applyFill="1" applyBorder="1" applyAlignment="1">
      <alignment wrapText="1"/>
    </xf>
    <xf numFmtId="2" fontId="1" fillId="21" borderId="108" xfId="0" applyNumberFormat="1" applyFont="1" applyFill="1" applyBorder="1" applyAlignment="1">
      <alignment wrapText="1"/>
    </xf>
    <xf numFmtId="0" fontId="23" fillId="21" borderId="126" xfId="0" applyFont="1" applyFill="1" applyBorder="1" applyAlignment="1">
      <alignment vertical="center" wrapText="1"/>
    </xf>
    <xf numFmtId="0" fontId="11" fillId="21" borderId="127" xfId="0" applyFont="1" applyFill="1" applyBorder="1" applyAlignment="1">
      <alignment vertical="center" wrapText="1"/>
    </xf>
    <xf numFmtId="1" fontId="1" fillId="21" borderId="126" xfId="0" applyNumberFormat="1" applyFont="1" applyFill="1" applyBorder="1" applyAlignment="1">
      <alignment wrapText="1"/>
    </xf>
    <xf numFmtId="2" fontId="1" fillId="21" borderId="111" xfId="0" applyNumberFormat="1" applyFont="1" applyFill="1" applyBorder="1" applyAlignment="1">
      <alignment wrapText="1"/>
    </xf>
    <xf numFmtId="0" fontId="23" fillId="21" borderId="30" xfId="0" applyFont="1" applyFill="1" applyBorder="1" applyAlignment="1">
      <alignment vertical="center" wrapText="1"/>
    </xf>
    <xf numFmtId="1" fontId="1" fillId="21" borderId="30" xfId="0" applyNumberFormat="1" applyFont="1" applyFill="1" applyBorder="1" applyAlignment="1">
      <alignment wrapText="1"/>
    </xf>
    <xf numFmtId="0" fontId="23" fillId="21" borderId="80" xfId="0" applyFont="1" applyFill="1" applyBorder="1" applyAlignment="1">
      <alignment vertical="center" wrapText="1"/>
    </xf>
    <xf numFmtId="0" fontId="11" fillId="21" borderId="79" xfId="0" applyFont="1" applyFill="1" applyBorder="1" applyAlignment="1">
      <alignment vertical="center" wrapText="1"/>
    </xf>
    <xf numFmtId="1" fontId="1" fillId="21" borderId="80" xfId="0" applyNumberFormat="1" applyFont="1" applyFill="1" applyBorder="1" applyAlignment="1">
      <alignment wrapText="1"/>
    </xf>
    <xf numFmtId="0" fontId="23" fillId="37" borderId="121" xfId="0" applyFont="1" applyFill="1" applyBorder="1" applyAlignment="1">
      <alignment vertical="center" wrapText="1"/>
    </xf>
    <xf numFmtId="0" fontId="11" fillId="37" borderId="122" xfId="0" applyFont="1" applyFill="1" applyBorder="1" applyAlignment="1">
      <alignment vertical="center" wrapText="1"/>
    </xf>
    <xf numFmtId="1" fontId="1" fillId="37" borderId="121" xfId="0" applyNumberFormat="1" applyFont="1" applyFill="1" applyBorder="1" applyAlignment="1">
      <alignment wrapText="1"/>
    </xf>
    <xf numFmtId="1" fontId="1" fillId="37" borderId="107" xfId="0" applyNumberFormat="1" applyFont="1" applyFill="1" applyBorder="1" applyAlignment="1">
      <alignment wrapText="1"/>
    </xf>
    <xf numFmtId="2" fontId="1" fillId="37" borderId="107" xfId="0" applyNumberFormat="1" applyFont="1" applyFill="1" applyBorder="1" applyAlignment="1">
      <alignment wrapText="1"/>
    </xf>
    <xf numFmtId="2" fontId="1" fillId="37" borderId="108" xfId="0" applyNumberFormat="1" applyFont="1" applyFill="1" applyBorder="1" applyAlignment="1">
      <alignment wrapText="1"/>
    </xf>
    <xf numFmtId="0" fontId="23" fillId="37" borderId="18" xfId="0" applyFont="1" applyFill="1" applyBorder="1" applyAlignment="1">
      <alignment vertical="center" wrapText="1"/>
    </xf>
    <xf numFmtId="0" fontId="11" fillId="37" borderId="1" xfId="0" applyFont="1" applyFill="1" applyBorder="1" applyAlignment="1">
      <alignment vertical="center" wrapText="1"/>
    </xf>
    <xf numFmtId="1" fontId="1" fillId="37" borderId="18" xfId="0" applyNumberFormat="1" applyFont="1" applyFill="1" applyBorder="1" applyAlignment="1">
      <alignment wrapText="1"/>
    </xf>
    <xf numFmtId="1" fontId="1" fillId="37" borderId="15" xfId="0" applyNumberFormat="1" applyFont="1" applyFill="1" applyBorder="1" applyAlignment="1">
      <alignment wrapText="1"/>
    </xf>
    <xf numFmtId="2" fontId="1" fillId="37" borderId="15" xfId="0" applyNumberFormat="1" applyFont="1" applyFill="1" applyBorder="1" applyAlignment="1">
      <alignment wrapText="1"/>
    </xf>
    <xf numFmtId="2" fontId="1" fillId="37" borderId="109" xfId="0" applyNumberFormat="1" applyFont="1" applyFill="1" applyBorder="1" applyAlignment="1">
      <alignment wrapText="1"/>
    </xf>
    <xf numFmtId="0" fontId="23" fillId="37" borderId="126" xfId="0" applyFont="1" applyFill="1" applyBorder="1" applyAlignment="1">
      <alignment vertical="center" wrapText="1"/>
    </xf>
    <xf numFmtId="0" fontId="11" fillId="37" borderId="127" xfId="0" applyFont="1" applyFill="1" applyBorder="1" applyAlignment="1">
      <alignment vertical="center" wrapText="1"/>
    </xf>
    <xf numFmtId="1" fontId="1" fillId="37" borderId="126" xfId="0" applyNumberFormat="1" applyFont="1" applyFill="1" applyBorder="1" applyAlignment="1">
      <alignment wrapText="1"/>
    </xf>
    <xf numFmtId="1" fontId="1" fillId="37" borderId="110" xfId="0" applyNumberFormat="1" applyFont="1" applyFill="1" applyBorder="1" applyAlignment="1">
      <alignment wrapText="1"/>
    </xf>
    <xf numFmtId="2" fontId="1" fillId="37" borderId="110" xfId="0" applyNumberFormat="1" applyFont="1" applyFill="1" applyBorder="1" applyAlignment="1">
      <alignment wrapText="1"/>
    </xf>
    <xf numFmtId="2" fontId="1" fillId="37" borderId="111" xfId="0" applyNumberFormat="1" applyFont="1" applyFill="1" applyBorder="1" applyAlignment="1">
      <alignment wrapText="1"/>
    </xf>
    <xf numFmtId="0" fontId="11" fillId="21" borderId="89" xfId="0" applyFont="1" applyFill="1" applyBorder="1" applyAlignment="1">
      <alignment vertical="center" wrapText="1"/>
    </xf>
    <xf numFmtId="0" fontId="11" fillId="13" borderId="122" xfId="0" applyFont="1" applyFill="1" applyBorder="1" applyAlignment="1">
      <alignment vertical="center" wrapText="1"/>
    </xf>
    <xf numFmtId="0" fontId="11" fillId="13" borderId="127" xfId="0" applyFont="1" applyFill="1" applyBorder="1" applyAlignment="1">
      <alignment vertical="center" wrapText="1"/>
    </xf>
    <xf numFmtId="0" fontId="11" fillId="38" borderId="122" xfId="0" applyFont="1" applyFill="1" applyBorder="1" applyAlignment="1">
      <alignment vertical="center" wrapText="1"/>
    </xf>
    <xf numFmtId="0" fontId="11" fillId="38" borderId="1" xfId="0" applyFont="1" applyFill="1" applyBorder="1" applyAlignment="1">
      <alignment vertical="center" wrapText="1"/>
    </xf>
    <xf numFmtId="0" fontId="11" fillId="38" borderId="127" xfId="0" applyFont="1" applyFill="1" applyBorder="1" applyAlignment="1">
      <alignment vertical="center" wrapText="1"/>
    </xf>
    <xf numFmtId="0" fontId="24" fillId="36" borderId="1" xfId="0" applyFont="1" applyFill="1" applyBorder="1" applyAlignment="1">
      <alignment vertical="center" wrapText="1"/>
    </xf>
    <xf numFmtId="0" fontId="24" fillId="36" borderId="122" xfId="0" applyFont="1" applyFill="1" applyBorder="1" applyAlignment="1">
      <alignment vertical="center" wrapText="1"/>
    </xf>
    <xf numFmtId="0" fontId="11" fillId="36" borderId="127" xfId="0" applyFont="1" applyFill="1" applyBorder="1" applyAlignment="1">
      <alignment vertical="center" wrapText="1"/>
    </xf>
    <xf numFmtId="0" fontId="24" fillId="13" borderId="122" xfId="0" applyFont="1" applyFill="1" applyBorder="1" applyAlignment="1">
      <alignment vertical="center" wrapText="1"/>
    </xf>
    <xf numFmtId="0" fontId="14" fillId="0" borderId="127" xfId="0" applyFont="1" applyBorder="1" applyAlignment="1">
      <alignment vertical="center" wrapText="1"/>
    </xf>
    <xf numFmtId="0" fontId="11" fillId="36" borderId="122" xfId="0" applyFont="1" applyFill="1" applyBorder="1" applyAlignment="1">
      <alignment vertical="center" wrapText="1"/>
    </xf>
    <xf numFmtId="0" fontId="11" fillId="36" borderId="1" xfId="0" applyFont="1" applyFill="1" applyBorder="1" applyAlignment="1">
      <alignment vertical="center" wrapText="1"/>
    </xf>
    <xf numFmtId="0" fontId="24" fillId="36" borderId="127" xfId="0" applyFont="1" applyFill="1" applyBorder="1" applyAlignment="1">
      <alignment vertical="center" wrapText="1"/>
    </xf>
    <xf numFmtId="0" fontId="24" fillId="38" borderId="122" xfId="0" applyFont="1" applyFill="1" applyBorder="1" applyAlignment="1">
      <alignment vertical="center" wrapText="1"/>
    </xf>
    <xf numFmtId="0" fontId="23" fillId="13" borderId="121" xfId="0" applyFont="1" applyFill="1" applyBorder="1" applyAlignment="1">
      <alignment vertical="center" wrapText="1"/>
    </xf>
    <xf numFmtId="0" fontId="23" fillId="13" borderId="126" xfId="0" applyFont="1" applyFill="1" applyBorder="1" applyAlignment="1">
      <alignment vertical="center" wrapText="1"/>
    </xf>
    <xf numFmtId="0" fontId="23" fillId="36" borderId="121" xfId="0" applyFont="1" applyFill="1" applyBorder="1" applyAlignment="1">
      <alignment vertical="center" wrapText="1"/>
    </xf>
    <xf numFmtId="0" fontId="23" fillId="36" borderId="18" xfId="0" applyFont="1" applyFill="1" applyBorder="1" applyAlignment="1">
      <alignment vertical="center" wrapText="1"/>
    </xf>
    <xf numFmtId="0" fontId="23" fillId="36" borderId="126" xfId="0" applyFont="1" applyFill="1" applyBorder="1" applyAlignment="1">
      <alignment vertical="center" wrapText="1"/>
    </xf>
    <xf numFmtId="0" fontId="23" fillId="36" borderId="80" xfId="0" applyFont="1" applyFill="1" applyBorder="1" applyAlignment="1">
      <alignment vertical="center" wrapText="1"/>
    </xf>
    <xf numFmtId="0" fontId="11" fillId="36" borderId="79" xfId="0" applyFont="1" applyFill="1" applyBorder="1" applyAlignment="1">
      <alignment vertical="center" wrapText="1"/>
    </xf>
    <xf numFmtId="0" fontId="23" fillId="38" borderId="18" xfId="0" applyFont="1" applyFill="1" applyBorder="1" applyAlignment="1">
      <alignment vertical="center" wrapText="1"/>
    </xf>
    <xf numFmtId="0" fontId="23" fillId="38" borderId="121" xfId="0" applyFont="1" applyFill="1" applyBorder="1" applyAlignment="1">
      <alignment vertical="center" wrapText="1"/>
    </xf>
    <xf numFmtId="0" fontId="23" fillId="38" borderId="126" xfId="0" applyFont="1" applyFill="1" applyBorder="1" applyAlignment="1">
      <alignment vertical="center" wrapText="1"/>
    </xf>
    <xf numFmtId="0" fontId="9" fillId="6" borderId="89" xfId="0" applyFont="1" applyFill="1" applyBorder="1" applyAlignment="1">
      <alignment horizontal="center" vertical="center" wrapText="1"/>
    </xf>
    <xf numFmtId="0" fontId="22" fillId="8" borderId="30" xfId="0" applyFont="1" applyFill="1" applyBorder="1" applyAlignment="1">
      <alignment horizontal="center" wrapText="1"/>
    </xf>
    <xf numFmtId="0" fontId="22" fillId="8" borderId="89" xfId="0" applyFont="1" applyFill="1" applyBorder="1" applyAlignment="1">
      <alignment horizontal="center" wrapText="1"/>
    </xf>
    <xf numFmtId="0" fontId="22" fillId="8" borderId="90" xfId="0" applyFont="1" applyFill="1" applyBorder="1" applyAlignment="1">
      <alignment horizontal="center" wrapText="1"/>
    </xf>
    <xf numFmtId="0" fontId="22" fillId="8" borderId="15" xfId="0" applyFont="1" applyFill="1" applyBorder="1" applyAlignment="1">
      <alignment horizontal="center" wrapText="1"/>
    </xf>
    <xf numFmtId="0" fontId="23" fillId="0" borderId="130" xfId="0" applyFont="1" applyBorder="1" applyAlignment="1">
      <alignment vertical="center" wrapText="1"/>
    </xf>
    <xf numFmtId="0" fontId="11" fillId="0" borderId="131" xfId="0" applyFont="1" applyBorder="1" applyAlignment="1">
      <alignment vertical="center" wrapText="1"/>
    </xf>
    <xf numFmtId="1" fontId="1" fillId="0" borderId="130" xfId="0" applyNumberFormat="1" applyFont="1" applyBorder="1" applyAlignment="1">
      <alignment wrapText="1"/>
    </xf>
    <xf numFmtId="1" fontId="1" fillId="0" borderId="93" xfId="0" applyNumberFormat="1" applyFont="1" applyBorder="1" applyAlignment="1">
      <alignment wrapText="1"/>
    </xf>
    <xf numFmtId="2" fontId="1" fillId="0" borderId="93" xfId="0" applyNumberFormat="1" applyFont="1" applyBorder="1" applyAlignment="1">
      <alignment wrapText="1"/>
    </xf>
    <xf numFmtId="2" fontId="1" fillId="0" borderId="132" xfId="0" applyNumberFormat="1" applyFont="1" applyBorder="1" applyAlignment="1">
      <alignment wrapText="1"/>
    </xf>
    <xf numFmtId="2" fontId="1" fillId="0" borderId="112" xfId="0" applyNumberFormat="1" applyFont="1" applyBorder="1" applyAlignment="1">
      <alignment wrapText="1"/>
    </xf>
    <xf numFmtId="2" fontId="1" fillId="0" borderId="100" xfId="0" applyNumberFormat="1" applyFont="1" applyBorder="1" applyAlignment="1">
      <alignment wrapText="1"/>
    </xf>
    <xf numFmtId="0" fontId="23" fillId="21" borderId="135" xfId="0" applyFont="1" applyFill="1" applyBorder="1" applyAlignment="1">
      <alignment vertical="center" wrapText="1"/>
    </xf>
    <xf numFmtId="0" fontId="11" fillId="36" borderId="96" xfId="0" applyFont="1" applyFill="1" applyBorder="1" applyAlignment="1">
      <alignment vertical="center" wrapText="1"/>
    </xf>
    <xf numFmtId="1" fontId="1" fillId="21" borderId="135" xfId="0" applyNumberFormat="1" applyFont="1" applyFill="1" applyBorder="1" applyAlignment="1">
      <alignment wrapText="1"/>
    </xf>
    <xf numFmtId="1" fontId="1" fillId="21" borderId="97" xfId="0" applyNumberFormat="1" applyFont="1" applyFill="1" applyBorder="1" applyAlignment="1">
      <alignment wrapText="1"/>
    </xf>
    <xf numFmtId="2" fontId="1" fillId="21" borderId="97" xfId="0" applyNumberFormat="1" applyFont="1" applyFill="1" applyBorder="1" applyAlignment="1">
      <alignment wrapText="1"/>
    </xf>
    <xf numFmtId="2" fontId="1" fillId="0" borderId="136" xfId="0" applyNumberFormat="1" applyFont="1" applyBorder="1" applyAlignment="1">
      <alignment wrapText="1"/>
    </xf>
    <xf numFmtId="2" fontId="1" fillId="0" borderId="97" xfId="0" applyNumberFormat="1" applyFont="1" applyBorder="1" applyAlignment="1">
      <alignment wrapText="1"/>
    </xf>
    <xf numFmtId="2" fontId="1" fillId="0" borderId="99" xfId="0" applyNumberFormat="1" applyFont="1" applyBorder="1" applyAlignment="1">
      <alignment wrapText="1"/>
    </xf>
    <xf numFmtId="0" fontId="23" fillId="37" borderId="130" xfId="0" applyFont="1" applyFill="1" applyBorder="1" applyAlignment="1">
      <alignment vertical="center" wrapText="1"/>
    </xf>
    <xf numFmtId="0" fontId="11" fillId="37" borderId="131" xfId="0" applyFont="1" applyFill="1" applyBorder="1" applyAlignment="1">
      <alignment vertical="center" wrapText="1"/>
    </xf>
    <xf numFmtId="1" fontId="1" fillId="37" borderId="130" xfId="0" applyNumberFormat="1" applyFont="1" applyFill="1" applyBorder="1" applyAlignment="1">
      <alignment wrapText="1"/>
    </xf>
    <xf numFmtId="1" fontId="1" fillId="37" borderId="93" xfId="0" applyNumberFormat="1" applyFont="1" applyFill="1" applyBorder="1" applyAlignment="1">
      <alignment wrapText="1"/>
    </xf>
    <xf numFmtId="2" fontId="1" fillId="37" borderId="93" xfId="0" applyNumberFormat="1" applyFont="1" applyFill="1" applyBorder="1" applyAlignment="1">
      <alignment wrapText="1"/>
    </xf>
    <xf numFmtId="2" fontId="1" fillId="37" borderId="138" xfId="0" applyNumberFormat="1" applyFont="1" applyFill="1" applyBorder="1" applyAlignment="1">
      <alignment wrapText="1"/>
    </xf>
    <xf numFmtId="0" fontId="23" fillId="37" borderId="135" xfId="0" applyFont="1" applyFill="1" applyBorder="1" applyAlignment="1">
      <alignment vertical="center" wrapText="1"/>
    </xf>
    <xf numFmtId="0" fontId="11" fillId="37" borderId="96" xfId="0" applyFont="1" applyFill="1" applyBorder="1" applyAlignment="1">
      <alignment vertical="center" wrapText="1"/>
    </xf>
    <xf numFmtId="1" fontId="1" fillId="37" borderId="135" xfId="0" applyNumberFormat="1" applyFont="1" applyFill="1" applyBorder="1" applyAlignment="1">
      <alignment wrapText="1"/>
    </xf>
    <xf numFmtId="1" fontId="1" fillId="37" borderId="97" xfId="0" applyNumberFormat="1" applyFont="1" applyFill="1" applyBorder="1" applyAlignment="1">
      <alignment wrapText="1"/>
    </xf>
    <xf numFmtId="2" fontId="1" fillId="37" borderId="97" xfId="0" applyNumberFormat="1" applyFont="1" applyFill="1" applyBorder="1" applyAlignment="1">
      <alignment wrapText="1"/>
    </xf>
    <xf numFmtId="2" fontId="1" fillId="37" borderId="140" xfId="0" applyNumberFormat="1" applyFont="1" applyFill="1" applyBorder="1" applyAlignment="1">
      <alignment wrapText="1"/>
    </xf>
    <xf numFmtId="0" fontId="23" fillId="21" borderId="130" xfId="0" applyFont="1" applyFill="1" applyBorder="1" applyAlignment="1">
      <alignment vertical="center" wrapText="1"/>
    </xf>
    <xf numFmtId="0" fontId="11" fillId="21" borderId="131" xfId="0" applyFont="1" applyFill="1" applyBorder="1" applyAlignment="1">
      <alignment vertical="center" wrapText="1"/>
    </xf>
    <xf numFmtId="1" fontId="1" fillId="21" borderId="130" xfId="0" applyNumberFormat="1" applyFont="1" applyFill="1" applyBorder="1" applyAlignment="1">
      <alignment wrapText="1"/>
    </xf>
    <xf numFmtId="1" fontId="1" fillId="21" borderId="93" xfId="0" applyNumberFormat="1" applyFont="1" applyFill="1" applyBorder="1" applyAlignment="1">
      <alignment wrapText="1"/>
    </xf>
    <xf numFmtId="2" fontId="1" fillId="21" borderId="93" xfId="0" applyNumberFormat="1" applyFont="1" applyFill="1" applyBorder="1" applyAlignment="1">
      <alignment wrapText="1"/>
    </xf>
    <xf numFmtId="2" fontId="1" fillId="21" borderId="138" xfId="0" applyNumberFormat="1" applyFont="1" applyFill="1" applyBorder="1" applyAlignment="1">
      <alignment wrapText="1"/>
    </xf>
    <xf numFmtId="0" fontId="23" fillId="0" borderId="135" xfId="0" applyFont="1" applyBorder="1" applyAlignment="1">
      <alignment vertical="center" wrapText="1"/>
    </xf>
    <xf numFmtId="0" fontId="11" fillId="0" borderId="96" xfId="0" applyFont="1" applyBorder="1" applyAlignment="1">
      <alignment vertical="center" wrapText="1"/>
    </xf>
    <xf numFmtId="1" fontId="1" fillId="0" borderId="135" xfId="0" applyNumberFormat="1" applyFont="1" applyBorder="1" applyAlignment="1">
      <alignment wrapText="1"/>
    </xf>
    <xf numFmtId="1" fontId="1" fillId="0" borderId="97" xfId="0" applyNumberFormat="1" applyFont="1" applyBorder="1" applyAlignment="1">
      <alignment wrapText="1"/>
    </xf>
    <xf numFmtId="2" fontId="1" fillId="0" borderId="140" xfId="0" applyNumberFormat="1" applyFont="1" applyBorder="1" applyAlignment="1">
      <alignment wrapText="1"/>
    </xf>
    <xf numFmtId="0" fontId="11" fillId="21" borderId="96" xfId="0" applyFont="1" applyFill="1" applyBorder="1" applyAlignment="1">
      <alignment vertical="center" wrapText="1"/>
    </xf>
    <xf numFmtId="2" fontId="1" fillId="21" borderId="140" xfId="0" applyNumberFormat="1" applyFont="1" applyFill="1" applyBorder="1" applyAlignment="1">
      <alignment wrapText="1"/>
    </xf>
    <xf numFmtId="0" fontId="24" fillId="13" borderId="131" xfId="0" applyFont="1" applyFill="1" applyBorder="1" applyAlignment="1">
      <alignment vertical="center" wrapText="1"/>
    </xf>
    <xf numFmtId="2" fontId="1" fillId="0" borderId="138" xfId="0" applyNumberFormat="1" applyFont="1" applyBorder="1" applyAlignment="1">
      <alignment wrapText="1"/>
    </xf>
    <xf numFmtId="0" fontId="24" fillId="13" borderId="96" xfId="0" applyFont="1" applyFill="1" applyBorder="1" applyAlignment="1">
      <alignment vertical="center" wrapText="1"/>
    </xf>
    <xf numFmtId="0" fontId="11" fillId="36" borderId="131" xfId="0" applyFont="1" applyFill="1" applyBorder="1" applyAlignment="1">
      <alignment vertical="center" wrapText="1"/>
    </xf>
    <xf numFmtId="0" fontId="23" fillId="13" borderId="130" xfId="0" applyFont="1" applyFill="1" applyBorder="1" applyAlignment="1">
      <alignment vertical="center" wrapText="1"/>
    </xf>
    <xf numFmtId="0" fontId="11" fillId="13" borderId="131" xfId="0" applyFont="1" applyFill="1" applyBorder="1" applyAlignment="1">
      <alignment vertical="center" wrapText="1"/>
    </xf>
    <xf numFmtId="0" fontId="23" fillId="13" borderId="135" xfId="0" applyFont="1" applyFill="1" applyBorder="1" applyAlignment="1">
      <alignment vertical="center" wrapText="1"/>
    </xf>
    <xf numFmtId="0" fontId="11" fillId="13" borderId="96" xfId="0" applyFont="1" applyFill="1" applyBorder="1" applyAlignment="1">
      <alignment vertical="center" wrapText="1"/>
    </xf>
    <xf numFmtId="0" fontId="23" fillId="36" borderId="130" xfId="0" applyFont="1" applyFill="1" applyBorder="1" applyAlignment="1">
      <alignment vertical="center" wrapText="1"/>
    </xf>
    <xf numFmtId="0" fontId="23" fillId="38" borderId="135" xfId="0" applyFont="1" applyFill="1" applyBorder="1" applyAlignment="1">
      <alignment vertical="center" wrapText="1"/>
    </xf>
    <xf numFmtId="0" fontId="11" fillId="38" borderId="96" xfId="0" applyFont="1" applyFill="1" applyBorder="1" applyAlignment="1">
      <alignment vertical="center" wrapText="1"/>
    </xf>
    <xf numFmtId="0" fontId="23" fillId="36" borderId="135" xfId="0" applyFont="1" applyFill="1" applyBorder="1" applyAlignment="1">
      <alignment vertical="center" wrapText="1"/>
    </xf>
    <xf numFmtId="0" fontId="23" fillId="38" borderId="130" xfId="0" applyFont="1" applyFill="1" applyBorder="1" applyAlignment="1">
      <alignment vertical="center" wrapText="1"/>
    </xf>
    <xf numFmtId="0" fontId="11" fillId="38" borderId="131" xfId="0" applyFont="1" applyFill="1" applyBorder="1" applyAlignment="1">
      <alignment vertical="center" wrapText="1"/>
    </xf>
    <xf numFmtId="0" fontId="14" fillId="38" borderId="122" xfId="0" applyFont="1" applyFill="1" applyBorder="1" applyAlignment="1">
      <alignment vertical="center" wrapText="1"/>
    </xf>
    <xf numFmtId="0" fontId="14" fillId="38" borderId="1" xfId="0" applyFont="1" applyFill="1" applyBorder="1" applyAlignment="1">
      <alignment vertical="center" wrapText="1"/>
    </xf>
    <xf numFmtId="0" fontId="14" fillId="38" borderId="96" xfId="0" applyFont="1" applyFill="1" applyBorder="1" applyAlignment="1">
      <alignment vertical="center" wrapText="1"/>
    </xf>
    <xf numFmtId="0" fontId="31" fillId="0" borderId="0" xfId="0" applyFont="1" applyAlignment="1">
      <alignment horizontal="center" vertical="center"/>
    </xf>
    <xf numFmtId="0" fontId="31" fillId="0" borderId="11" xfId="0" applyFont="1" applyBorder="1" applyAlignment="1">
      <alignment horizontal="center" vertical="center"/>
    </xf>
    <xf numFmtId="0" fontId="17" fillId="0" borderId="32" xfId="0" applyFont="1" applyFill="1" applyBorder="1" applyAlignment="1">
      <alignment vertical="center" wrapText="1"/>
    </xf>
    <xf numFmtId="0" fontId="1" fillId="0" borderId="15" xfId="0" applyFont="1" applyFill="1" applyBorder="1"/>
    <xf numFmtId="0" fontId="17" fillId="0" borderId="15" xfId="0" applyFont="1" applyBorder="1" applyAlignment="1">
      <alignment horizontal="center" vertical="center" wrapText="1"/>
    </xf>
    <xf numFmtId="0" fontId="17" fillId="0" borderId="110" xfId="0" applyFont="1" applyBorder="1" applyAlignment="1">
      <alignment horizontal="center" vertical="center" wrapText="1"/>
    </xf>
    <xf numFmtId="0" fontId="17" fillId="0" borderId="107" xfId="0" applyFont="1" applyBorder="1" applyAlignment="1">
      <alignment horizontal="center" vertical="center" wrapText="1"/>
    </xf>
    <xf numFmtId="0" fontId="17" fillId="0" borderId="115" xfId="0" applyFont="1" applyBorder="1" applyAlignment="1">
      <alignment horizontal="center" vertical="center" wrapText="1"/>
    </xf>
    <xf numFmtId="0" fontId="17" fillId="28" borderId="15" xfId="0" applyFont="1" applyFill="1" applyBorder="1" applyAlignment="1">
      <alignment horizontal="center" vertical="center" wrapText="1"/>
    </xf>
    <xf numFmtId="0" fontId="17" fillId="13" borderId="115" xfId="0" applyFont="1" applyFill="1" applyBorder="1" applyAlignment="1">
      <alignment horizontal="center" vertical="center" wrapText="1"/>
    </xf>
    <xf numFmtId="0" fontId="17" fillId="33" borderId="15" xfId="0" applyFont="1" applyFill="1" applyBorder="1" applyAlignment="1">
      <alignment horizontal="center" vertical="center" wrapText="1"/>
    </xf>
    <xf numFmtId="0" fontId="2" fillId="0" borderId="15" xfId="0" applyFont="1" applyFill="1" applyBorder="1" applyAlignment="1">
      <alignment horizontal="center" vertical="center"/>
    </xf>
    <xf numFmtId="0" fontId="1" fillId="7" borderId="15" xfId="0" applyFont="1" applyFill="1" applyBorder="1"/>
    <xf numFmtId="0" fontId="4" fillId="7" borderId="15" xfId="0" applyFont="1" applyFill="1" applyBorder="1" applyAlignment="1">
      <alignment vertical="center" wrapText="1"/>
    </xf>
    <xf numFmtId="0" fontId="4" fillId="13" borderId="10" xfId="0" applyFont="1" applyFill="1" applyBorder="1" applyAlignment="1">
      <alignment horizontal="center" vertical="center" wrapText="1"/>
    </xf>
    <xf numFmtId="0" fontId="1" fillId="7" borderId="15" xfId="0" applyFont="1" applyFill="1" applyBorder="1" applyAlignment="1">
      <alignment vertical="center" wrapText="1"/>
    </xf>
    <xf numFmtId="0" fontId="6" fillId="13" borderId="10"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17" fillId="0" borderId="30" xfId="0" applyFont="1" applyBorder="1" applyAlignment="1">
      <alignment vertical="center" wrapText="1"/>
    </xf>
    <xf numFmtId="0" fontId="1" fillId="0" borderId="38" xfId="0" applyFont="1" applyBorder="1"/>
    <xf numFmtId="2" fontId="1" fillId="0" borderId="39" xfId="0" applyNumberFormat="1" applyFont="1" applyBorder="1" applyAlignment="1">
      <alignment wrapText="1"/>
    </xf>
    <xf numFmtId="0" fontId="1" fillId="0" borderId="40" xfId="0" applyFont="1" applyBorder="1"/>
    <xf numFmtId="0" fontId="1" fillId="17" borderId="15" xfId="0" applyFont="1" applyFill="1" applyBorder="1"/>
    <xf numFmtId="0" fontId="1" fillId="18" borderId="15" xfId="0" applyFont="1" applyFill="1" applyBorder="1"/>
    <xf numFmtId="0" fontId="1" fillId="4" borderId="15" xfId="0" applyFont="1" applyFill="1" applyBorder="1"/>
    <xf numFmtId="0" fontId="1" fillId="22" borderId="15" xfId="0" applyFont="1" applyFill="1" applyBorder="1"/>
    <xf numFmtId="0" fontId="1" fillId="13" borderId="10" xfId="0" applyFont="1" applyFill="1" applyBorder="1" applyAlignment="1">
      <alignment vertical="center" wrapText="1"/>
    </xf>
    <xf numFmtId="0" fontId="12" fillId="5" borderId="15" xfId="0" applyFont="1" applyFill="1" applyBorder="1" applyAlignment="1">
      <alignment horizontal="center" wrapText="1"/>
    </xf>
    <xf numFmtId="0" fontId="20" fillId="20" borderId="15" xfId="0" applyFont="1" applyFill="1" applyBorder="1" applyAlignment="1">
      <alignment horizontal="center" vertical="center" wrapText="1"/>
    </xf>
    <xf numFmtId="0" fontId="22" fillId="8" borderId="10" xfId="0" applyFont="1" applyFill="1" applyBorder="1" applyAlignment="1">
      <alignment horizontal="center" wrapText="1"/>
    </xf>
    <xf numFmtId="0" fontId="12" fillId="0" borderId="107" xfId="0" applyFont="1" applyBorder="1" applyAlignment="1">
      <alignment horizontal="center" vertical="center" wrapText="1"/>
    </xf>
    <xf numFmtId="0" fontId="12" fillId="0" borderId="15" xfId="0" applyFont="1" applyBorder="1" applyAlignment="1">
      <alignment horizontal="center" vertical="center" wrapText="1"/>
    </xf>
    <xf numFmtId="0" fontId="3" fillId="0" borderId="107" xfId="0" applyFont="1" applyBorder="1" applyAlignment="1">
      <alignment vertical="center"/>
    </xf>
    <xf numFmtId="0" fontId="3" fillId="0" borderId="110" xfId="0" applyFont="1" applyBorder="1" applyAlignment="1">
      <alignment vertical="center"/>
    </xf>
    <xf numFmtId="0" fontId="6" fillId="13" borderId="15" xfId="0" applyFont="1" applyFill="1" applyBorder="1" applyAlignment="1">
      <alignment vertical="center" wrapText="1"/>
    </xf>
    <xf numFmtId="0" fontId="3" fillId="0" borderId="15" xfId="0" applyFont="1" applyBorder="1" applyAlignment="1"/>
    <xf numFmtId="0" fontId="3" fillId="0" borderId="110" xfId="0" applyFont="1" applyBorder="1" applyAlignment="1"/>
    <xf numFmtId="0" fontId="6" fillId="13" borderId="107" xfId="0" applyFont="1" applyFill="1" applyBorder="1" applyAlignment="1">
      <alignment vertical="center" wrapText="1"/>
    </xf>
    <xf numFmtId="0" fontId="29" fillId="0" borderId="15" xfId="0" applyFont="1" applyFill="1" applyBorder="1" applyAlignment="1">
      <alignment horizontal="center" vertical="center"/>
    </xf>
    <xf numFmtId="0" fontId="3" fillId="0" borderId="15" xfId="0" applyFont="1" applyBorder="1" applyAlignment="1">
      <alignment horizontal="left" vertical="center"/>
    </xf>
    <xf numFmtId="0" fontId="3" fillId="0" borderId="110" xfId="0" applyFont="1" applyBorder="1" applyAlignment="1">
      <alignment horizontal="left" vertical="center"/>
    </xf>
    <xf numFmtId="0" fontId="1" fillId="0" borderId="15" xfId="0" applyFont="1" applyFill="1" applyBorder="1" applyAlignment="1">
      <alignment horizontal="center" vertical="center" wrapText="1"/>
    </xf>
    <xf numFmtId="0" fontId="1" fillId="0" borderId="97" xfId="0" applyFont="1" applyFill="1" applyBorder="1" applyAlignment="1">
      <alignment horizontal="center" vertical="center" wrapText="1"/>
    </xf>
    <xf numFmtId="0" fontId="1" fillId="3" borderId="101" xfId="0" applyFont="1" applyFill="1" applyBorder="1" applyAlignment="1">
      <alignment horizontal="center" vertical="center" wrapText="1"/>
    </xf>
    <xf numFmtId="0" fontId="3" fillId="0" borderId="102" xfId="0" applyFont="1" applyBorder="1" applyAlignment="1"/>
    <xf numFmtId="0" fontId="1" fillId="4" borderId="114" xfId="0" applyFont="1" applyFill="1" applyBorder="1" applyAlignment="1">
      <alignment horizontal="center" vertical="center" wrapText="1"/>
    </xf>
    <xf numFmtId="0" fontId="3" fillId="0" borderId="114" xfId="0" applyFont="1" applyBorder="1" applyAlignment="1"/>
    <xf numFmtId="0" fontId="12" fillId="0" borderId="15" xfId="0" applyFont="1" applyBorder="1" applyAlignment="1">
      <alignment vertical="center" wrapText="1"/>
    </xf>
    <xf numFmtId="0" fontId="1" fillId="26" borderId="114" xfId="0" applyFont="1" applyFill="1" applyBorder="1" applyAlignment="1">
      <alignment horizontal="center" vertical="center" wrapText="1"/>
    </xf>
    <xf numFmtId="0" fontId="3" fillId="27" borderId="114" xfId="0" applyFont="1" applyFill="1" applyBorder="1" applyAlignment="1">
      <alignment vertical="center"/>
    </xf>
    <xf numFmtId="0" fontId="1" fillId="15" borderId="101" xfId="0" applyFont="1" applyFill="1" applyBorder="1" applyAlignment="1">
      <alignment horizontal="center" vertical="center" wrapText="1"/>
    </xf>
    <xf numFmtId="0" fontId="1" fillId="0" borderId="15" xfId="0" applyFont="1" applyBorder="1" applyAlignment="1">
      <alignment vertical="center" wrapText="1"/>
    </xf>
    <xf numFmtId="0" fontId="0" fillId="0" borderId="15" xfId="0" applyFont="1" applyBorder="1" applyAlignment="1"/>
    <xf numFmtId="0" fontId="12" fillId="13" borderId="15" xfId="0" applyFont="1" applyFill="1" applyBorder="1" applyAlignment="1">
      <alignment horizontal="center" vertical="center" wrapText="1"/>
    </xf>
    <xf numFmtId="0" fontId="1" fillId="16" borderId="101" xfId="0" applyFont="1" applyFill="1" applyBorder="1" applyAlignment="1">
      <alignment horizontal="center" vertical="center" wrapText="1"/>
    </xf>
    <xf numFmtId="0" fontId="1" fillId="16" borderId="102" xfId="0" applyFont="1" applyFill="1" applyBorder="1" applyAlignment="1">
      <alignment horizontal="center" vertical="center" wrapText="1"/>
    </xf>
    <xf numFmtId="0" fontId="1" fillId="16" borderId="98" xfId="0" applyFont="1" applyFill="1" applyBorder="1" applyAlignment="1">
      <alignment horizontal="center" vertical="center" wrapText="1"/>
    </xf>
    <xf numFmtId="0" fontId="6" fillId="0" borderId="107" xfId="0" applyFont="1" applyBorder="1" applyAlignment="1">
      <alignment horizontal="left" vertical="center" wrapText="1"/>
    </xf>
    <xf numFmtId="0" fontId="6" fillId="0" borderId="15" xfId="0" applyFont="1" applyBorder="1" applyAlignment="1">
      <alignment horizontal="left" vertical="center" wrapText="1"/>
    </xf>
    <xf numFmtId="0" fontId="6" fillId="0" borderId="110" xfId="0" applyFont="1" applyBorder="1" applyAlignment="1">
      <alignment horizontal="left" vertical="center" wrapText="1"/>
    </xf>
    <xf numFmtId="0" fontId="6" fillId="0" borderId="107"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10" xfId="0" applyFont="1" applyFill="1" applyBorder="1" applyAlignment="1">
      <alignment horizontal="left" vertical="center" wrapText="1"/>
    </xf>
    <xf numFmtId="0" fontId="4" fillId="0" borderId="6" xfId="0" applyFont="1" applyBorder="1" applyAlignment="1">
      <alignment vertical="center" wrapText="1"/>
    </xf>
    <xf numFmtId="0" fontId="3" fillId="0" borderId="31" xfId="0" applyFont="1" applyBorder="1" applyAlignment="1"/>
    <xf numFmtId="0" fontId="3" fillId="0" borderId="14" xfId="0" applyFont="1" applyBorder="1" applyAlignment="1"/>
    <xf numFmtId="0" fontId="4" fillId="13" borderId="6" xfId="0" applyFont="1" applyFill="1" applyBorder="1" applyAlignment="1">
      <alignment vertical="center" wrapText="1"/>
    </xf>
    <xf numFmtId="0" fontId="6" fillId="13" borderId="6" xfId="0" applyFont="1" applyFill="1" applyBorder="1" applyAlignment="1">
      <alignment vertical="center" wrapText="1"/>
    </xf>
    <xf numFmtId="0" fontId="1" fillId="0" borderId="6" xfId="0" applyFont="1" applyBorder="1" applyAlignment="1">
      <alignment horizontal="center" vertical="center" wrapText="1"/>
    </xf>
    <xf numFmtId="0" fontId="8" fillId="0" borderId="6" xfId="0" applyFont="1" applyBorder="1" applyAlignment="1">
      <alignment vertical="center" wrapText="1"/>
    </xf>
    <xf numFmtId="0" fontId="6" fillId="0" borderId="6" xfId="0" applyFont="1" applyBorder="1" applyAlignment="1">
      <alignment vertical="center" wrapText="1"/>
    </xf>
    <xf numFmtId="0" fontId="8" fillId="13" borderId="6" xfId="0" applyFont="1" applyFill="1" applyBorder="1" applyAlignment="1">
      <alignment vertical="center" wrapText="1"/>
    </xf>
    <xf numFmtId="0" fontId="6" fillId="0" borderId="6" xfId="0" applyFont="1" applyBorder="1" applyAlignment="1">
      <alignment horizontal="center" vertical="center" wrapText="1"/>
    </xf>
    <xf numFmtId="0" fontId="2" fillId="5" borderId="22" xfId="0" applyFont="1" applyFill="1" applyBorder="1" applyAlignment="1">
      <alignment horizontal="center"/>
    </xf>
    <xf numFmtId="0" fontId="3" fillId="0" borderId="22" xfId="0" applyFont="1" applyBorder="1" applyAlignment="1"/>
    <xf numFmtId="0" fontId="7" fillId="8" borderId="55" xfId="0" applyFont="1" applyFill="1" applyBorder="1" applyAlignment="1">
      <alignment horizontal="center" wrapText="1"/>
    </xf>
    <xf numFmtId="0" fontId="3" fillId="0" borderId="7" xfId="0" applyFont="1" applyBorder="1" applyAlignment="1"/>
    <xf numFmtId="0" fontId="3" fillId="0" borderId="8" xfId="0" applyFont="1" applyBorder="1" applyAlignment="1"/>
    <xf numFmtId="0" fontId="7" fillId="9" borderId="55" xfId="0" applyFont="1" applyFill="1" applyBorder="1" applyAlignment="1">
      <alignment horizontal="center" wrapText="1"/>
    </xf>
    <xf numFmtId="0" fontId="7" fillId="10" borderId="55" xfId="0" applyFont="1" applyFill="1" applyBorder="1" applyAlignment="1">
      <alignment horizontal="center" wrapText="1"/>
    </xf>
    <xf numFmtId="0" fontId="16" fillId="12" borderId="15" xfId="0" applyFont="1" applyFill="1" applyBorder="1" applyAlignment="1">
      <alignment horizontal="center" vertical="center" wrapText="1"/>
    </xf>
    <xf numFmtId="0" fontId="10" fillId="12" borderId="15" xfId="0" applyFont="1" applyFill="1" applyBorder="1" applyAlignment="1">
      <alignment horizontal="center" wrapText="1"/>
    </xf>
    <xf numFmtId="0" fontId="10" fillId="12" borderId="15" xfId="0" applyFont="1" applyFill="1" applyBorder="1" applyAlignment="1">
      <alignment horizontal="center" vertical="center" wrapText="1"/>
    </xf>
    <xf numFmtId="0" fontId="1" fillId="0" borderId="0" xfId="0" applyFont="1" applyAlignment="1">
      <alignment horizontal="center"/>
    </xf>
    <xf numFmtId="0" fontId="0" fillId="0" borderId="0" xfId="0" applyFont="1" applyAlignment="1"/>
    <xf numFmtId="0" fontId="1" fillId="5" borderId="15" xfId="0" applyFont="1" applyFill="1" applyBorder="1" applyAlignment="1">
      <alignment horizontal="center"/>
    </xf>
    <xf numFmtId="0" fontId="7" fillId="11" borderId="30" xfId="0" applyFont="1" applyFill="1" applyBorder="1" applyAlignment="1">
      <alignment horizontal="center" vertical="center" wrapText="1"/>
    </xf>
    <xf numFmtId="0" fontId="3" fillId="0" borderId="80" xfId="0" applyFont="1" applyBorder="1" applyAlignment="1"/>
    <xf numFmtId="0" fontId="10" fillId="12" borderId="55" xfId="0" applyFont="1" applyFill="1" applyBorder="1" applyAlignment="1">
      <alignment horizontal="center" wrapText="1"/>
    </xf>
    <xf numFmtId="0" fontId="10" fillId="12" borderId="30" xfId="0" applyFont="1" applyFill="1" applyBorder="1" applyAlignment="1">
      <alignment horizontal="center" vertical="center" wrapText="1"/>
    </xf>
    <xf numFmtId="0" fontId="10" fillId="12" borderId="30" xfId="0" applyFont="1" applyFill="1" applyBorder="1" applyAlignment="1">
      <alignment vertical="center" wrapText="1"/>
    </xf>
    <xf numFmtId="0" fontId="2" fillId="5" borderId="38" xfId="0" applyFont="1" applyFill="1" applyBorder="1" applyAlignment="1">
      <alignment horizontal="center" vertical="center"/>
    </xf>
    <xf numFmtId="0" fontId="3" fillId="0" borderId="39" xfId="0" applyFont="1" applyBorder="1" applyAlignment="1"/>
    <xf numFmtId="0" fontId="3" fillId="0" borderId="40" xfId="0" applyFont="1" applyBorder="1" applyAlignment="1"/>
    <xf numFmtId="0" fontId="2" fillId="0" borderId="0" xfId="0" applyFont="1" applyAlignment="1">
      <alignment horizontal="center" vertical="center"/>
    </xf>
    <xf numFmtId="0" fontId="2" fillId="0" borderId="41" xfId="0" applyFont="1" applyBorder="1" applyAlignment="1">
      <alignment horizontal="center" vertical="center"/>
    </xf>
    <xf numFmtId="0" fontId="3" fillId="0" borderId="41" xfId="0" applyFont="1" applyBorder="1" applyAlignment="1"/>
    <xf numFmtId="0" fontId="12" fillId="5" borderId="52" xfId="0" applyFont="1" applyFill="1" applyBorder="1" applyAlignment="1">
      <alignment horizontal="center" wrapText="1"/>
    </xf>
    <xf numFmtId="0" fontId="3" fillId="0" borderId="52" xfId="0" applyFont="1" applyBorder="1" applyAlignment="1"/>
    <xf numFmtId="0" fontId="3" fillId="0" borderId="53" xfId="0" applyFont="1" applyBorder="1" applyAlignment="1"/>
    <xf numFmtId="0" fontId="20" fillId="20" borderId="28" xfId="0" applyFont="1" applyFill="1" applyBorder="1" applyAlignment="1">
      <alignment horizontal="center" wrapText="1"/>
    </xf>
    <xf numFmtId="0" fontId="3" fillId="0" borderId="28" xfId="0" applyFont="1" applyBorder="1" applyAlignment="1"/>
    <xf numFmtId="0" fontId="3" fillId="0" borderId="58" xfId="0" applyFont="1" applyBorder="1" applyAlignment="1"/>
    <xf numFmtId="0" fontId="20" fillId="20" borderId="59" xfId="0" applyFont="1" applyFill="1" applyBorder="1" applyAlignment="1">
      <alignment horizontal="center" vertical="center" wrapText="1"/>
    </xf>
    <xf numFmtId="0" fontId="3" fillId="0" borderId="12" xfId="0" applyFont="1" applyBorder="1" applyAlignment="1"/>
    <xf numFmtId="0" fontId="3" fillId="0" borderId="13" xfId="0" applyFont="1" applyBorder="1" applyAlignment="1"/>
    <xf numFmtId="0" fontId="3" fillId="0" borderId="63" xfId="0" applyFont="1" applyBorder="1" applyAlignment="1"/>
    <xf numFmtId="0" fontId="3" fillId="0" borderId="29" xfId="0" applyFont="1" applyBorder="1" applyAlignment="1"/>
    <xf numFmtId="0" fontId="3" fillId="0" borderId="67" xfId="0" applyFont="1" applyBorder="1" applyAlignment="1"/>
    <xf numFmtId="0" fontId="3" fillId="0" borderId="20" xfId="0" applyFont="1" applyBorder="1" applyAlignment="1"/>
    <xf numFmtId="0" fontId="3" fillId="0" borderId="21" xfId="0" applyFont="1" applyBorder="1" applyAlignment="1"/>
    <xf numFmtId="0" fontId="20" fillId="8" borderId="28" xfId="0" applyFont="1" applyFill="1" applyBorder="1" applyAlignment="1">
      <alignment horizontal="center" wrapText="1"/>
    </xf>
    <xf numFmtId="0" fontId="20" fillId="9" borderId="62" xfId="0" applyFont="1" applyFill="1" applyBorder="1" applyAlignment="1">
      <alignment horizontal="center" wrapText="1"/>
    </xf>
    <xf numFmtId="0" fontId="20" fillId="10" borderId="62" xfId="0" applyFont="1" applyFill="1" applyBorder="1" applyAlignment="1">
      <alignment horizontal="center" wrapText="1"/>
    </xf>
    <xf numFmtId="0" fontId="22" fillId="10" borderId="5" xfId="0" applyFont="1" applyFill="1" applyBorder="1" applyAlignment="1">
      <alignment horizontal="center" wrapText="1"/>
    </xf>
    <xf numFmtId="0" fontId="9" fillId="0" borderId="6" xfId="0" applyFont="1" applyBorder="1" applyAlignment="1">
      <alignment horizontal="center" vertical="center" wrapText="1"/>
    </xf>
    <xf numFmtId="0" fontId="21" fillId="11" borderId="59" xfId="0" applyFont="1" applyFill="1" applyBorder="1" applyAlignment="1">
      <alignment horizontal="center" vertical="center" wrapText="1"/>
    </xf>
    <xf numFmtId="0" fontId="22" fillId="8" borderId="62" xfId="0" applyFont="1" applyFill="1" applyBorder="1" applyAlignment="1">
      <alignment horizontal="center" wrapText="1"/>
    </xf>
    <xf numFmtId="0" fontId="22" fillId="9" borderId="62" xfId="0" applyFont="1" applyFill="1" applyBorder="1" applyAlignment="1">
      <alignment horizontal="center" wrapText="1"/>
    </xf>
    <xf numFmtId="0" fontId="3" fillId="0" borderId="3" xfId="0" applyFont="1" applyBorder="1" applyAlignment="1"/>
    <xf numFmtId="0" fontId="22" fillId="9" borderId="5" xfId="0" applyFont="1" applyFill="1" applyBorder="1" applyAlignment="1">
      <alignment horizontal="center" wrapText="1"/>
    </xf>
    <xf numFmtId="0" fontId="22" fillId="10" borderId="62" xfId="0" applyFont="1" applyFill="1" applyBorder="1" applyAlignment="1">
      <alignment horizontal="center" wrapText="1"/>
    </xf>
    <xf numFmtId="0" fontId="9" fillId="0" borderId="50" xfId="0" applyFont="1" applyBorder="1" applyAlignment="1">
      <alignment vertical="center" wrapText="1"/>
    </xf>
    <xf numFmtId="0" fontId="3" fillId="0" borderId="24" xfId="0" applyFont="1" applyBorder="1" applyAlignment="1"/>
    <xf numFmtId="0" fontId="3" fillId="0" borderId="54" xfId="0" applyFont="1" applyBorder="1" applyAlignment="1"/>
    <xf numFmtId="0" fontId="9" fillId="0" borderId="71" xfId="0" applyFont="1" applyBorder="1" applyAlignment="1">
      <alignment vertical="center" wrapText="1"/>
    </xf>
    <xf numFmtId="0" fontId="3" fillId="0" borderId="70" xfId="0" applyFont="1" applyBorder="1" applyAlignment="1"/>
    <xf numFmtId="0" fontId="9" fillId="13" borderId="50" xfId="0" applyFont="1" applyFill="1" applyBorder="1" applyAlignment="1">
      <alignment vertical="center" wrapText="1"/>
    </xf>
    <xf numFmtId="0" fontId="9" fillId="13" borderId="6" xfId="0" applyFont="1" applyFill="1" applyBorder="1" applyAlignment="1">
      <alignment horizontal="center" vertical="center" wrapText="1"/>
    </xf>
    <xf numFmtId="0" fontId="25" fillId="13" borderId="71" xfId="0" applyFont="1" applyFill="1" applyBorder="1" applyAlignment="1">
      <alignment vertical="center" wrapText="1"/>
    </xf>
    <xf numFmtId="0" fontId="22" fillId="8" borderId="28" xfId="0" applyFont="1" applyFill="1" applyBorder="1" applyAlignment="1">
      <alignment horizontal="center" wrapText="1"/>
    </xf>
    <xf numFmtId="0" fontId="1" fillId="2" borderId="66" xfId="0" applyFont="1" applyFill="1" applyBorder="1" applyAlignment="1">
      <alignment horizontal="center" vertical="center" wrapText="1"/>
    </xf>
    <xf numFmtId="0" fontId="3" fillId="0" borderId="69" xfId="0" applyFont="1" applyBorder="1" applyAlignment="1"/>
    <xf numFmtId="0" fontId="3" fillId="0" borderId="79" xfId="0" applyFont="1" applyBorder="1" applyAlignment="1"/>
    <xf numFmtId="0" fontId="9" fillId="6" borderId="62" xfId="0" applyFont="1" applyFill="1" applyBorder="1" applyAlignment="1">
      <alignment horizontal="center" vertical="center" wrapText="1"/>
    </xf>
    <xf numFmtId="0" fontId="6" fillId="6" borderId="67" xfId="0" applyFont="1" applyFill="1" applyBorder="1" applyAlignment="1">
      <alignment vertical="center" wrapText="1"/>
    </xf>
    <xf numFmtId="0" fontId="3" fillId="0" borderId="68" xfId="0" applyFont="1" applyBorder="1" applyAlignment="1"/>
    <xf numFmtId="0" fontId="9" fillId="0" borderId="92" xfId="0" applyFont="1" applyBorder="1" applyAlignment="1">
      <alignment horizontal="center" vertical="center" wrapText="1"/>
    </xf>
    <xf numFmtId="0" fontId="3" fillId="0" borderId="73" xfId="0" applyFont="1" applyBorder="1" applyAlignment="1"/>
    <xf numFmtId="0" fontId="9" fillId="37" borderId="119" xfId="0" applyFont="1" applyFill="1" applyBorder="1" applyAlignment="1">
      <alignment horizontal="center" vertical="center" wrapText="1"/>
    </xf>
    <xf numFmtId="0" fontId="3" fillId="37" borderId="123" xfId="0" applyFont="1" applyFill="1" applyBorder="1" applyAlignment="1"/>
    <xf numFmtId="0" fontId="3" fillId="37" borderId="139" xfId="0" applyFont="1" applyFill="1" applyBorder="1" applyAlignment="1"/>
    <xf numFmtId="0" fontId="9" fillId="37" borderId="120" xfId="0" applyFont="1" applyFill="1" applyBorder="1" applyAlignment="1">
      <alignment vertical="center" wrapText="1"/>
    </xf>
    <xf numFmtId="0" fontId="3" fillId="37" borderId="24" xfId="0" applyFont="1" applyFill="1" applyBorder="1" applyAlignment="1"/>
    <xf numFmtId="0" fontId="3" fillId="37" borderId="134" xfId="0" applyFont="1" applyFill="1" applyBorder="1" applyAlignment="1"/>
    <xf numFmtId="0" fontId="9" fillId="0" borderId="101" xfId="0" applyFont="1" applyBorder="1" applyAlignment="1">
      <alignment horizontal="center" vertical="center" wrapText="1"/>
    </xf>
    <xf numFmtId="0" fontId="3" fillId="0" borderId="98" xfId="0" applyFont="1" applyBorder="1" applyAlignment="1"/>
    <xf numFmtId="0" fontId="9" fillId="21" borderId="137" xfId="0" applyFont="1" applyFill="1" applyBorder="1" applyAlignment="1">
      <alignment horizontal="center" vertical="center" wrapText="1"/>
    </xf>
    <xf numFmtId="0" fontId="3" fillId="21" borderId="123" xfId="0" applyFont="1" applyFill="1" applyBorder="1" applyAlignment="1"/>
    <xf numFmtId="0" fontId="3" fillId="21" borderId="124" xfId="0" applyFont="1" applyFill="1" applyBorder="1" applyAlignment="1"/>
    <xf numFmtId="0" fontId="9" fillId="0" borderId="119" xfId="0" applyFont="1" applyBorder="1" applyAlignment="1">
      <alignment horizontal="center" vertical="center" wrapText="1"/>
    </xf>
    <xf numFmtId="0" fontId="3" fillId="0" borderId="123" xfId="0" applyFont="1" applyBorder="1" applyAlignment="1"/>
    <xf numFmtId="0" fontId="3" fillId="0" borderId="139" xfId="0" applyFont="1" applyBorder="1" applyAlignment="1"/>
    <xf numFmtId="0" fontId="9" fillId="21" borderId="129" xfId="0" applyFont="1" applyFill="1" applyBorder="1" applyAlignment="1">
      <alignment vertical="center" wrapText="1"/>
    </xf>
    <xf numFmtId="0" fontId="3" fillId="21" borderId="24" xfId="0" applyFont="1" applyFill="1" applyBorder="1" applyAlignment="1"/>
    <xf numFmtId="0" fontId="3" fillId="21" borderId="125" xfId="0" applyFont="1" applyFill="1" applyBorder="1" applyAlignment="1"/>
    <xf numFmtId="0" fontId="9" fillId="0" borderId="120" xfId="0" applyFont="1" applyBorder="1" applyAlignment="1">
      <alignment vertical="center" wrapText="1"/>
    </xf>
    <xf numFmtId="0" fontId="3" fillId="0" borderId="134" xfId="0" applyFont="1" applyBorder="1" applyAlignment="1"/>
    <xf numFmtId="0" fontId="9" fillId="0" borderId="91" xfId="0" applyFont="1" applyBorder="1" applyAlignment="1">
      <alignment horizontal="center" vertical="center" wrapText="1"/>
    </xf>
    <xf numFmtId="0" fontId="3" fillId="0" borderId="94" xfId="0" applyFont="1" applyBorder="1" applyAlignment="1"/>
    <xf numFmtId="0" fontId="3" fillId="0" borderId="95" xfId="0" applyFont="1" applyBorder="1" applyAlignment="1"/>
    <xf numFmtId="0" fontId="9" fillId="37" borderId="101" xfId="0" applyFont="1" applyFill="1" applyBorder="1" applyAlignment="1">
      <alignment horizontal="center" vertical="center" wrapText="1"/>
    </xf>
    <xf numFmtId="0" fontId="3" fillId="37" borderId="102" xfId="0" applyFont="1" applyFill="1" applyBorder="1" applyAlignment="1"/>
    <xf numFmtId="0" fontId="3" fillId="37" borderId="94" xfId="0" applyFont="1" applyFill="1" applyBorder="1" applyAlignment="1"/>
    <xf numFmtId="0" fontId="3" fillId="37" borderId="98" xfId="0" applyFont="1" applyFill="1" applyBorder="1" applyAlignment="1"/>
    <xf numFmtId="0" fontId="9" fillId="21" borderId="6" xfId="0" applyFont="1" applyFill="1" applyBorder="1" applyAlignment="1">
      <alignment horizontal="center" vertical="center" wrapText="1"/>
    </xf>
    <xf numFmtId="0" fontId="3" fillId="21" borderId="31" xfId="0" applyFont="1" applyFill="1" applyBorder="1" applyAlignment="1"/>
    <xf numFmtId="0" fontId="3" fillId="21" borderId="133" xfId="0" applyFont="1" applyFill="1" applyBorder="1" applyAlignment="1"/>
    <xf numFmtId="0" fontId="9" fillId="37" borderId="137" xfId="0" applyFont="1" applyFill="1" applyBorder="1" applyAlignment="1">
      <alignment horizontal="center" vertical="center" wrapText="1"/>
    </xf>
    <xf numFmtId="0" fontId="3" fillId="37" borderId="124" xfId="0" applyFont="1" applyFill="1" applyBorder="1" applyAlignment="1"/>
    <xf numFmtId="0" fontId="9" fillId="37" borderId="129" xfId="0" applyFont="1" applyFill="1" applyBorder="1" applyAlignment="1">
      <alignment vertical="center" wrapText="1"/>
    </xf>
    <xf numFmtId="0" fontId="3" fillId="37" borderId="125" xfId="0" applyFont="1" applyFill="1" applyBorder="1" applyAlignment="1"/>
    <xf numFmtId="0" fontId="9" fillId="21" borderId="31" xfId="0" applyFont="1" applyFill="1" applyBorder="1" applyAlignment="1">
      <alignment horizontal="center" vertical="center" wrapText="1"/>
    </xf>
    <xf numFmtId="0" fontId="9" fillId="21" borderId="24" xfId="0" applyFont="1" applyFill="1" applyBorder="1" applyAlignment="1">
      <alignment vertical="center" wrapText="1"/>
    </xf>
    <xf numFmtId="0" fontId="9" fillId="21" borderId="119" xfId="0" applyFont="1" applyFill="1" applyBorder="1" applyAlignment="1">
      <alignment horizontal="center" vertical="center" wrapText="1"/>
    </xf>
    <xf numFmtId="0" fontId="9" fillId="21" borderId="120" xfId="0" applyFont="1" applyFill="1" applyBorder="1" applyAlignment="1">
      <alignment vertical="center" wrapText="1"/>
    </xf>
    <xf numFmtId="0" fontId="3" fillId="21" borderId="139" xfId="0" applyFont="1" applyFill="1" applyBorder="1" applyAlignment="1"/>
    <xf numFmtId="0" fontId="9" fillId="38" borderId="120" xfId="0" applyFont="1" applyFill="1" applyBorder="1" applyAlignment="1">
      <alignment vertical="center" wrapText="1"/>
    </xf>
    <xf numFmtId="0" fontId="3" fillId="21" borderId="134" xfId="0" applyFont="1" applyFill="1" applyBorder="1" applyAlignment="1"/>
    <xf numFmtId="0" fontId="9" fillId="0" borderId="137" xfId="0" applyFont="1" applyBorder="1" applyAlignment="1">
      <alignment horizontal="center" vertical="center" wrapText="1"/>
    </xf>
    <xf numFmtId="0" fontId="3" fillId="0" borderId="124" xfId="0" applyFont="1" applyBorder="1" applyAlignment="1"/>
    <xf numFmtId="0" fontId="9" fillId="13" borderId="129" xfId="0" applyFont="1" applyFill="1" applyBorder="1" applyAlignment="1">
      <alignment vertical="center" wrapText="1"/>
    </xf>
    <xf numFmtId="0" fontId="3" fillId="0" borderId="125" xfId="0" applyFont="1" applyBorder="1" applyAlignment="1"/>
    <xf numFmtId="0" fontId="9" fillId="36" borderId="120" xfId="0" applyFont="1" applyFill="1" applyBorder="1" applyAlignment="1">
      <alignment vertical="center" wrapText="1"/>
    </xf>
    <xf numFmtId="0" fontId="9" fillId="13" borderId="120" xfId="0" applyFont="1" applyFill="1" applyBorder="1" applyAlignment="1">
      <alignment vertical="center" wrapText="1"/>
    </xf>
    <xf numFmtId="0" fontId="9" fillId="38" borderId="101" xfId="0" applyFont="1" applyFill="1" applyBorder="1" applyAlignment="1">
      <alignment horizontal="center" vertical="center" wrapText="1"/>
    </xf>
    <xf numFmtId="0" fontId="9" fillId="36" borderId="137" xfId="0" applyFont="1" applyFill="1" applyBorder="1" applyAlignment="1">
      <alignment horizontal="center" vertical="center" wrapText="1"/>
    </xf>
    <xf numFmtId="0" fontId="9" fillId="38" borderId="119" xfId="0" applyFont="1" applyFill="1" applyBorder="1" applyAlignment="1">
      <alignment horizontal="center" vertical="center" wrapText="1"/>
    </xf>
    <xf numFmtId="0" fontId="9" fillId="36" borderId="129" xfId="0" applyFont="1" applyFill="1" applyBorder="1" applyAlignment="1">
      <alignment vertical="center" wrapText="1"/>
    </xf>
    <xf numFmtId="0" fontId="25" fillId="38" borderId="120" xfId="0" applyFont="1" applyFill="1" applyBorder="1" applyAlignment="1">
      <alignment vertical="center" wrapText="1"/>
    </xf>
    <xf numFmtId="0" fontId="9" fillId="13" borderId="101" xfId="0" applyFont="1" applyFill="1" applyBorder="1" applyAlignment="1">
      <alignment horizontal="center" vertical="center" wrapText="1"/>
    </xf>
    <xf numFmtId="0" fontId="9" fillId="13" borderId="137" xfId="0" applyFont="1" applyFill="1" applyBorder="1" applyAlignment="1">
      <alignment horizontal="center" vertical="center" wrapText="1"/>
    </xf>
    <xf numFmtId="0" fontId="9" fillId="36" borderId="119" xfId="0" applyFont="1" applyFill="1" applyBorder="1" applyAlignment="1">
      <alignment horizontal="center" vertical="center" wrapText="1"/>
    </xf>
    <xf numFmtId="0" fontId="9" fillId="13" borderId="119" xfId="0" applyFont="1" applyFill="1" applyBorder="1" applyAlignment="1">
      <alignment horizontal="center" vertical="center" wrapText="1"/>
    </xf>
    <xf numFmtId="0" fontId="9" fillId="13" borderId="63" xfId="0" applyFont="1" applyFill="1" applyBorder="1" applyAlignment="1">
      <alignment horizontal="center" vertical="center" wrapText="1"/>
    </xf>
    <xf numFmtId="0" fontId="9" fillId="36" borderId="123" xfId="0" applyFont="1" applyFill="1" applyBorder="1" applyAlignment="1">
      <alignment horizontal="center" vertical="center" wrapText="1"/>
    </xf>
    <xf numFmtId="0" fontId="9" fillId="36" borderId="24" xfId="0" applyFont="1" applyFill="1" applyBorder="1" applyAlignment="1">
      <alignment vertical="center" wrapText="1"/>
    </xf>
    <xf numFmtId="0" fontId="3" fillId="0" borderId="105" xfId="0" applyFont="1" applyBorder="1" applyAlignment="1"/>
    <xf numFmtId="0" fontId="9" fillId="6" borderId="59" xfId="0" applyFont="1" applyFill="1" applyBorder="1" applyAlignment="1">
      <alignment horizontal="center" vertical="center" wrapText="1"/>
    </xf>
    <xf numFmtId="0" fontId="6" fillId="6" borderId="63" xfId="0" applyFont="1" applyFill="1" applyBorder="1" applyAlignment="1">
      <alignment vertical="center" wrapText="1"/>
    </xf>
    <xf numFmtId="0" fontId="3" fillId="0" borderId="128" xfId="0" applyFont="1" applyBorder="1" applyAlignment="1"/>
    <xf numFmtId="0" fontId="9" fillId="0" borderId="129" xfId="0" applyFont="1" applyBorder="1" applyAlignment="1">
      <alignment vertical="center" wrapText="1"/>
    </xf>
    <xf numFmtId="0" fontId="3" fillId="0" borderId="74" xfId="0" applyFont="1" applyBorder="1" applyAlignment="1"/>
    <xf numFmtId="0" fontId="9" fillId="36" borderId="50" xfId="0" applyFont="1" applyFill="1" applyBorder="1" applyAlignment="1">
      <alignment vertical="center" wrapText="1"/>
    </xf>
    <xf numFmtId="0" fontId="9" fillId="38" borderId="137" xfId="0" applyFont="1" applyFill="1" applyBorder="1" applyAlignment="1">
      <alignment horizontal="center" vertical="center" wrapText="1"/>
    </xf>
    <xf numFmtId="0" fontId="9" fillId="38" borderId="129" xfId="0" applyFont="1" applyFill="1" applyBorder="1" applyAlignment="1">
      <alignment vertical="center" wrapText="1"/>
    </xf>
  </cellXfs>
  <cellStyles count="2">
    <cellStyle name="Normale" xfId="0" builtinId="0"/>
    <cellStyle name="Normale 2" xfId="1" xr:uid="{6B210E75-26CB-8B47-B17A-9F8C12F6A8C1}"/>
  </cellStyles>
  <dxfs count="0"/>
  <tableStyles count="0" defaultTableStyle="TableStyleMedium2" defaultPivotStyle="PivotStyleLight16"/>
  <colors>
    <mruColors>
      <color rgb="FFD883FF"/>
      <color rgb="FFA444F3"/>
      <color rgb="FF8538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160712</xdr:colOff>
      <xdr:row>0</xdr:row>
      <xdr:rowOff>117763</xdr:rowOff>
    </xdr:from>
    <xdr:to>
      <xdr:col>25</xdr:col>
      <xdr:colOff>113722</xdr:colOff>
      <xdr:row>59</xdr:row>
      <xdr:rowOff>17664</xdr:rowOff>
    </xdr:to>
    <xdr:grpSp>
      <xdr:nvGrpSpPr>
        <xdr:cNvPr id="2" name="Gruppo 1">
          <a:extLst>
            <a:ext uri="{FF2B5EF4-FFF2-40B4-BE49-F238E27FC236}">
              <a16:creationId xmlns:a16="http://schemas.microsoft.com/office/drawing/2014/main" id="{EED65AD2-2B6A-2043-905C-7A2429648436}"/>
            </a:ext>
          </a:extLst>
        </xdr:cNvPr>
        <xdr:cNvGrpSpPr/>
      </xdr:nvGrpSpPr>
      <xdr:grpSpPr>
        <a:xfrm>
          <a:off x="160712" y="117763"/>
          <a:ext cx="16646309" cy="11487014"/>
          <a:chOff x="91440" y="76200"/>
          <a:chExt cx="15193010" cy="10526337"/>
        </a:xfrm>
      </xdr:grpSpPr>
      <xdr:grpSp>
        <xdr:nvGrpSpPr>
          <xdr:cNvPr id="3" name="Gruppo 2">
            <a:extLst>
              <a:ext uri="{FF2B5EF4-FFF2-40B4-BE49-F238E27FC236}">
                <a16:creationId xmlns:a16="http://schemas.microsoft.com/office/drawing/2014/main" id="{E89C6EE0-BF5B-BF4E-BDA9-DDB8645A5651}"/>
              </a:ext>
            </a:extLst>
          </xdr:cNvPr>
          <xdr:cNvGrpSpPr/>
        </xdr:nvGrpSpPr>
        <xdr:grpSpPr>
          <a:xfrm>
            <a:off x="91440" y="76200"/>
            <a:ext cx="15193010" cy="10526337"/>
            <a:chOff x="91440" y="76200"/>
            <a:chExt cx="15193010" cy="10687050"/>
          </a:xfrm>
        </xdr:grpSpPr>
        <xdr:pic>
          <xdr:nvPicPr>
            <xdr:cNvPr id="5" name="Immagine 4">
              <a:extLst>
                <a:ext uri="{FF2B5EF4-FFF2-40B4-BE49-F238E27FC236}">
                  <a16:creationId xmlns:a16="http://schemas.microsoft.com/office/drawing/2014/main" id="{8590F24A-86CC-2C4A-8221-677998491D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0" y="76200"/>
              <a:ext cx="7550150" cy="10678160"/>
            </a:xfrm>
            <a:prstGeom prst="rect">
              <a:avLst/>
            </a:prstGeom>
            <a:ln>
              <a:solidFill>
                <a:sysClr val="windowText" lastClr="000000"/>
              </a:solidFill>
            </a:ln>
          </xdr:spPr>
        </xdr:pic>
        <xdr:grpSp>
          <xdr:nvGrpSpPr>
            <xdr:cNvPr id="6" name="Gruppo 5">
              <a:extLst>
                <a:ext uri="{FF2B5EF4-FFF2-40B4-BE49-F238E27FC236}">
                  <a16:creationId xmlns:a16="http://schemas.microsoft.com/office/drawing/2014/main" id="{0DE990C9-C61A-F847-B841-52B842D99954}"/>
                </a:ext>
              </a:extLst>
            </xdr:cNvPr>
            <xdr:cNvGrpSpPr/>
          </xdr:nvGrpSpPr>
          <xdr:grpSpPr>
            <a:xfrm>
              <a:off x="91440" y="76200"/>
              <a:ext cx="7558405" cy="10687050"/>
              <a:chOff x="91440" y="76200"/>
              <a:chExt cx="7558405" cy="10687050"/>
            </a:xfrm>
          </xdr:grpSpPr>
          <xdr:pic>
            <xdr:nvPicPr>
              <xdr:cNvPr id="10" name="Immagine 9">
                <a:extLst>
                  <a:ext uri="{FF2B5EF4-FFF2-40B4-BE49-F238E27FC236}">
                    <a16:creationId xmlns:a16="http://schemas.microsoft.com/office/drawing/2014/main" id="{6D0B0337-A71B-F445-9504-3F61789E1FD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40" y="76200"/>
                <a:ext cx="7558405" cy="10687050"/>
              </a:xfrm>
              <a:prstGeom prst="rect">
                <a:avLst/>
              </a:prstGeom>
              <a:ln>
                <a:solidFill>
                  <a:sysClr val="windowText" lastClr="000000"/>
                </a:solidFill>
              </a:ln>
            </xdr:spPr>
          </xdr:pic>
          <xdr:sp macro="" textlink="">
            <xdr:nvSpPr>
              <xdr:cNvPr id="11" name="Casella di testo 7">
                <a:extLst>
                  <a:ext uri="{FF2B5EF4-FFF2-40B4-BE49-F238E27FC236}">
                    <a16:creationId xmlns:a16="http://schemas.microsoft.com/office/drawing/2014/main" id="{72C19061-89D1-784C-A436-3E623E83F03E}"/>
                  </a:ext>
                </a:extLst>
              </xdr:cNvPr>
              <xdr:cNvSpPr txBox="1"/>
            </xdr:nvSpPr>
            <xdr:spPr>
              <a:xfrm>
                <a:off x="969376" y="5129089"/>
                <a:ext cx="6165165" cy="198085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400"/>
                  </a:spcAft>
                </a:pPr>
                <a:r>
                  <a:rPr lang="it-IT" sz="1600" b="1" kern="0">
                    <a:solidFill>
                      <a:srgbClr val="0D4F9E"/>
                    </a:solidFill>
                    <a:effectLst/>
                    <a:latin typeface="Verdana" panose="020B0604030504040204" pitchFamily="34" charset="0"/>
                    <a:cs typeface="Arial" panose="020B0604020202020204" pitchFamily="34" charset="0"/>
                  </a:rPr>
                  <a:t>A51_TI1</a:t>
                </a:r>
              </a:p>
              <a:p>
                <a:pPr>
                  <a:lnSpc>
                    <a:spcPct val="107000"/>
                  </a:lnSpc>
                  <a:spcAft>
                    <a:spcPts val="400"/>
                  </a:spcAft>
                </a:pPr>
                <a:r>
                  <a:rPr lang="en-US" sz="1100" b="1" kern="0">
                    <a:solidFill>
                      <a:schemeClr val="accent1">
                        <a:lumMod val="75000"/>
                      </a:schemeClr>
                    </a:solidFill>
                    <a:effectLst/>
                    <a:latin typeface="Verdana" panose="020B0604030504040204" pitchFamily="34" charset="0"/>
                    <a:ea typeface="Verdana" panose="020B0604030504040204" pitchFamily="34" charset="0"/>
                    <a:cs typeface="Verdana" panose="020B0604030504040204" pitchFamily="34" charset="0"/>
                  </a:rPr>
                  <a:t>Tool di supporto alla stesura di PE secondo standard minimi.</a:t>
                </a:r>
              </a:p>
            </xdr:txBody>
          </xdr:sp>
          <xdr:sp macro="" textlink="">
            <xdr:nvSpPr>
              <xdr:cNvPr id="12" name="Casella di testo 6">
                <a:extLst>
                  <a:ext uri="{FF2B5EF4-FFF2-40B4-BE49-F238E27FC236}">
                    <a16:creationId xmlns:a16="http://schemas.microsoft.com/office/drawing/2014/main" id="{D373C05D-9EFE-C841-832A-097315CC7CE6}"/>
                  </a:ext>
                </a:extLst>
              </xdr:cNvPr>
              <xdr:cNvSpPr txBox="1"/>
            </xdr:nvSpPr>
            <xdr:spPr>
              <a:xfrm>
                <a:off x="999827" y="8401833"/>
                <a:ext cx="3021617" cy="51540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400"/>
                  </a:spcAft>
                </a:pPr>
                <a:r>
                  <a:rPr lang="it-IT" sz="1100" b="1" kern="0">
                    <a:solidFill>
                      <a:schemeClr val="bg1"/>
                    </a:solidFill>
                    <a:effectLst/>
                    <a:latin typeface="Verdana" panose="020B0604030504040204" pitchFamily="34" charset="0"/>
                    <a:cs typeface="Arial" panose="020B0604020202020204" pitchFamily="34" charset="0"/>
                  </a:rPr>
                  <a:t>25.03.2021</a:t>
                </a:r>
              </a:p>
              <a:p>
                <a:pPr>
                  <a:lnSpc>
                    <a:spcPct val="107000"/>
                  </a:lnSpc>
                  <a:spcAft>
                    <a:spcPts val="400"/>
                  </a:spcAft>
                </a:pPr>
                <a:r>
                  <a:rPr lang="it-IT" sz="1100" b="1" kern="0">
                    <a:solidFill>
                      <a:schemeClr val="bg1"/>
                    </a:solidFill>
                    <a:effectLst/>
                    <a:latin typeface="Verdana" panose="020B0604030504040204" pitchFamily="34" charset="0"/>
                    <a:cs typeface="Arial" panose="020B0604020202020204" pitchFamily="34" charset="0"/>
                  </a:rPr>
                  <a:t>Versione 2.0</a:t>
                </a:r>
              </a:p>
            </xdr:txBody>
          </xdr:sp>
        </xdr:grpSp>
        <xdr:sp macro="" textlink="">
          <xdr:nvSpPr>
            <xdr:cNvPr id="7" name="Casella di testo 22">
              <a:extLst>
                <a:ext uri="{FF2B5EF4-FFF2-40B4-BE49-F238E27FC236}">
                  <a16:creationId xmlns:a16="http://schemas.microsoft.com/office/drawing/2014/main" id="{6CA31502-EF1D-3D40-BE62-DEAED4DBABA9}"/>
                </a:ext>
              </a:extLst>
            </xdr:cNvPr>
            <xdr:cNvSpPr txBox="1"/>
          </xdr:nvSpPr>
          <xdr:spPr>
            <a:xfrm>
              <a:off x="8619685" y="1092549"/>
              <a:ext cx="6031426" cy="1982158"/>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400"/>
                </a:spcAft>
              </a:pPr>
              <a:r>
                <a:rPr lang="it-IT" sz="1400" b="1" kern="0">
                  <a:solidFill>
                    <a:srgbClr val="0D4F9E"/>
                  </a:solidFill>
                  <a:effectLst/>
                  <a:latin typeface="Verdana" panose="020B0604030504040204" pitchFamily="34" charset="0"/>
                  <a:cs typeface="Arial" panose="020B0604020202020204" pitchFamily="34" charset="0"/>
                </a:rPr>
                <a:t>A_5_1</a:t>
              </a:r>
            </a:p>
            <a:p>
              <a:pPr>
                <a:lnSpc>
                  <a:spcPct val="107000"/>
                </a:lnSpc>
                <a:spcAft>
                  <a:spcPts val="400"/>
                </a:spcAft>
              </a:pPr>
              <a:r>
                <a:rPr lang="en-US" sz="1100" b="1" kern="0">
                  <a:solidFill>
                    <a:schemeClr val="tx1"/>
                  </a:solidFill>
                  <a:effectLst/>
                  <a:latin typeface="Verdana" panose="020B0604030504040204" pitchFamily="34" charset="0"/>
                  <a:ea typeface="Verdana" panose="020B0604030504040204" pitchFamily="34" charset="0"/>
                  <a:cs typeface="Verdana" panose="020B0604030504040204" pitchFamily="34" charset="0"/>
                </a:rPr>
                <a:t>Criteri per l'individuazione degli interventi non strutturali necessari a raggiungere un livello standard minimo di riduzione del rischio.</a:t>
              </a:r>
            </a:p>
          </xdr:txBody>
        </xdr:sp>
        <xdr:sp macro="" textlink="">
          <xdr:nvSpPr>
            <xdr:cNvPr id="8" name="Casella di testo 23">
              <a:extLst>
                <a:ext uri="{FF2B5EF4-FFF2-40B4-BE49-F238E27FC236}">
                  <a16:creationId xmlns:a16="http://schemas.microsoft.com/office/drawing/2014/main" id="{FAE67D35-90B8-8F44-9A1D-8B454534AB22}"/>
                </a:ext>
              </a:extLst>
            </xdr:cNvPr>
            <xdr:cNvSpPr txBox="1"/>
          </xdr:nvSpPr>
          <xdr:spPr>
            <a:xfrm>
              <a:off x="8589225" y="4094361"/>
              <a:ext cx="6161537" cy="3893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400"/>
                </a:spcAft>
              </a:pPr>
              <a:r>
                <a:rPr lang="en-US" sz="1400" b="1" kern="0">
                  <a:solidFill>
                    <a:srgbClr val="0D4F9E"/>
                  </a:solidFill>
                  <a:effectLst/>
                  <a:latin typeface="Verdana" panose="020B0604030504040204" pitchFamily="34" charset="0"/>
                  <a:cs typeface="Arial" panose="020B0604020202020204" pitchFamily="34" charset="0"/>
                </a:rPr>
                <a:t>FONDAZIONE CIMA</a:t>
              </a:r>
              <a:endParaRPr lang="en-US" sz="1100" b="1" kern="0">
                <a:solidFill>
                  <a:srgbClr val="FFFFFF"/>
                </a:solidFill>
                <a:effectLst/>
                <a:latin typeface="Open Sans" panose="020B0606030504020204" pitchFamily="34" charset="0"/>
              </a:endParaRPr>
            </a:p>
          </xdr:txBody>
        </xdr:sp>
        <xdr:sp macro="" textlink="">
          <xdr:nvSpPr>
            <xdr:cNvPr id="9" name="Casella di testo 25">
              <a:extLst>
                <a:ext uri="{FF2B5EF4-FFF2-40B4-BE49-F238E27FC236}">
                  <a16:creationId xmlns:a16="http://schemas.microsoft.com/office/drawing/2014/main" id="{F1FEFE52-F26A-F140-B412-8037288D8B7F}"/>
                </a:ext>
              </a:extLst>
            </xdr:cNvPr>
            <xdr:cNvSpPr txBox="1"/>
          </xdr:nvSpPr>
          <xdr:spPr>
            <a:xfrm>
              <a:off x="8604452" y="5327605"/>
              <a:ext cx="2570479" cy="214188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15000"/>
                </a:lnSpc>
                <a:spcAft>
                  <a:spcPts val="400"/>
                </a:spcAft>
              </a:pPr>
              <a:r>
                <a:rPr lang="it-IT" sz="1200" b="1" kern="0">
                  <a:solidFill>
                    <a:srgbClr val="595959"/>
                  </a:solidFill>
                  <a:effectLst/>
                  <a:latin typeface="Verdana" panose="020B0604030504040204" pitchFamily="34" charset="0"/>
                  <a:cs typeface="Arial" panose="020B0604020202020204" pitchFamily="34" charset="0"/>
                </a:rPr>
                <a:t>Giacomo Fagugli</a:t>
              </a:r>
            </a:p>
            <a:p>
              <a:pPr algn="just">
                <a:lnSpc>
                  <a:spcPct val="115000"/>
                </a:lnSpc>
                <a:spcAft>
                  <a:spcPts val="400"/>
                </a:spcAft>
              </a:pPr>
              <a:r>
                <a:rPr lang="it-IT" sz="1200" b="1" kern="0">
                  <a:solidFill>
                    <a:srgbClr val="595959"/>
                  </a:solidFill>
                  <a:effectLst/>
                  <a:latin typeface="Verdana" panose="020B0604030504040204" pitchFamily="34" charset="0"/>
                  <a:cs typeface="Arial" panose="020B0604020202020204" pitchFamily="34" charset="0"/>
                </a:rPr>
                <a:t>Chiara Franciosi</a:t>
              </a:r>
            </a:p>
            <a:p>
              <a:pPr algn="just">
                <a:lnSpc>
                  <a:spcPct val="115000"/>
                </a:lnSpc>
                <a:spcAft>
                  <a:spcPts val="400"/>
                </a:spcAft>
              </a:pPr>
              <a:r>
                <a:rPr lang="it-IT" sz="1200" b="1" kern="0" baseline="0">
                  <a:solidFill>
                    <a:srgbClr val="595959"/>
                  </a:solidFill>
                  <a:effectLst/>
                  <a:latin typeface="Verdana" panose="020B0604030504040204" pitchFamily="34" charset="0"/>
                  <a:cs typeface="Arial" panose="020B0604020202020204" pitchFamily="34" charset="0"/>
                </a:rPr>
                <a:t>Marta Giambelli</a:t>
              </a:r>
            </a:p>
            <a:p>
              <a:pPr algn="just">
                <a:lnSpc>
                  <a:spcPct val="115000"/>
                </a:lnSpc>
                <a:spcAft>
                  <a:spcPts val="400"/>
                </a:spcAft>
              </a:pPr>
              <a:r>
                <a:rPr lang="it-IT" sz="1200" b="1" kern="0" baseline="0">
                  <a:solidFill>
                    <a:srgbClr val="595959"/>
                  </a:solidFill>
                  <a:effectLst/>
                  <a:latin typeface="Verdana" panose="020B0604030504040204" pitchFamily="34" charset="0"/>
                  <a:ea typeface="Calibri" panose="020F0502020204030204" pitchFamily="34" charset="0"/>
                  <a:cs typeface="Arial" panose="020B0604020202020204" pitchFamily="34" charset="0"/>
                </a:rPr>
                <a:t>Rocco Masi</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sp macro="" textlink="">
        <xdr:nvSpPr>
          <xdr:cNvPr id="4" name="Casella di testo 25">
            <a:extLst>
              <a:ext uri="{FF2B5EF4-FFF2-40B4-BE49-F238E27FC236}">
                <a16:creationId xmlns:a16="http://schemas.microsoft.com/office/drawing/2014/main" id="{5D2F4860-4CF1-5943-A61B-1144798C363F}"/>
              </a:ext>
            </a:extLst>
          </xdr:cNvPr>
          <xdr:cNvSpPr txBox="1"/>
        </xdr:nvSpPr>
        <xdr:spPr>
          <a:xfrm>
            <a:off x="11020570" y="5249174"/>
            <a:ext cx="2583808" cy="212295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15000"/>
              </a:lnSpc>
              <a:spcAft>
                <a:spcPts val="400"/>
              </a:spcAft>
            </a:pPr>
            <a:r>
              <a:rPr lang="it-IT" sz="1200" b="1" kern="0">
                <a:solidFill>
                  <a:srgbClr val="595959"/>
                </a:solidFill>
                <a:effectLst/>
                <a:latin typeface="Verdana" panose="020B0604030504040204" pitchFamily="34" charset="0"/>
                <a:cs typeface="Arial" panose="020B0604020202020204" pitchFamily="34" charset="0"/>
              </a:rPr>
              <a:t>Carlotta Rodriquez</a:t>
            </a:r>
          </a:p>
          <a:p>
            <a:pPr algn="just">
              <a:lnSpc>
                <a:spcPct val="115000"/>
              </a:lnSpc>
              <a:spcAft>
                <a:spcPts val="400"/>
              </a:spcAft>
            </a:pPr>
            <a:r>
              <a:rPr lang="it-IT" sz="1200" b="1" kern="0" baseline="0">
                <a:solidFill>
                  <a:srgbClr val="595959"/>
                </a:solidFill>
                <a:effectLst/>
                <a:latin typeface="Verdana" panose="020B0604030504040204" pitchFamily="34" charset="0"/>
                <a:cs typeface="Arial" panose="020B0604020202020204" pitchFamily="34" charset="0"/>
              </a:rPr>
              <a:t>Eva Trasforini</a:t>
            </a:r>
          </a:p>
          <a:p>
            <a:pPr algn="just">
              <a:lnSpc>
                <a:spcPct val="115000"/>
              </a:lnSpc>
              <a:spcAft>
                <a:spcPts val="400"/>
              </a:spcAft>
            </a:pPr>
            <a:r>
              <a:rPr lang="it-IT" sz="1200" b="1" kern="0" baseline="0">
                <a:solidFill>
                  <a:srgbClr val="595959"/>
                </a:solidFill>
                <a:effectLst/>
                <a:latin typeface="Verdana" panose="020B0604030504040204" pitchFamily="34" charset="0"/>
                <a:ea typeface="Calibri" panose="020F0502020204030204" pitchFamily="34" charset="0"/>
                <a:cs typeface="Arial" panose="020B0604020202020204" pitchFamily="34" charset="0"/>
              </a:rPr>
              <a:t>Fabio Violante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13</xdr:col>
      <xdr:colOff>488030</xdr:colOff>
      <xdr:row>44</xdr:row>
      <xdr:rowOff>78485</xdr:rowOff>
    </xdr:from>
    <xdr:to>
      <xdr:col>24</xdr:col>
      <xdr:colOff>104741</xdr:colOff>
      <xdr:row>56</xdr:row>
      <xdr:rowOff>23997</xdr:rowOff>
    </xdr:to>
    <xdr:sp macro="" textlink="">
      <xdr:nvSpPr>
        <xdr:cNvPr id="14" name="Casella di testo 25">
          <a:extLst>
            <a:ext uri="{FF2B5EF4-FFF2-40B4-BE49-F238E27FC236}">
              <a16:creationId xmlns:a16="http://schemas.microsoft.com/office/drawing/2014/main" id="{4DCC379C-E6CF-9246-A43D-9304F125B588}"/>
            </a:ext>
          </a:extLst>
        </xdr:cNvPr>
        <xdr:cNvSpPr txBox="1"/>
      </xdr:nvSpPr>
      <xdr:spPr>
        <a:xfrm>
          <a:off x="9168545" y="8719722"/>
          <a:ext cx="6961763" cy="230221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15000"/>
            </a:lnSpc>
            <a:spcAft>
              <a:spcPts val="400"/>
            </a:spcAft>
          </a:pPr>
          <a:r>
            <a:rPr lang="it-IT" sz="1050" b="0" kern="0">
              <a:solidFill>
                <a:srgbClr val="595959"/>
              </a:solidFill>
              <a:effectLst/>
              <a:latin typeface="Verdana" panose="020B0604030504040204" pitchFamily="34" charset="0"/>
              <a:ea typeface="+mn-ea"/>
              <a:cs typeface="Arial" panose="020B0604020202020204" pitchFamily="34" charset="0"/>
            </a:rPr>
            <a:t>Aggiornamenti</a:t>
          </a:r>
          <a:r>
            <a:rPr lang="it-IT" sz="1050" b="0" kern="0" baseline="0">
              <a:solidFill>
                <a:srgbClr val="595959"/>
              </a:solidFill>
              <a:effectLst/>
              <a:latin typeface="Verdana" panose="020B0604030504040204" pitchFamily="34" charset="0"/>
              <a:ea typeface="+mn-ea"/>
              <a:cs typeface="Arial" panose="020B0604020202020204" pitchFamily="34" charset="0"/>
            </a:rPr>
            <a:t> rispetto alla versione consegnata il 25.05.2020:</a:t>
          </a:r>
        </a:p>
        <a:p>
          <a:pPr algn="just">
            <a:lnSpc>
              <a:spcPct val="115000"/>
            </a:lnSpc>
            <a:spcAft>
              <a:spcPts val="400"/>
            </a:spcAft>
          </a:pPr>
          <a:r>
            <a:rPr lang="it-IT" sz="1050" b="0" kern="0" baseline="0">
              <a:solidFill>
                <a:srgbClr val="595959"/>
              </a:solidFill>
              <a:effectLst/>
              <a:latin typeface="Verdana" panose="020B0604030504040204" pitchFamily="34" charset="0"/>
              <a:ea typeface="+mn-ea"/>
              <a:cs typeface="Arial" panose="020B0604020202020204" pitchFamily="34" charset="0"/>
            </a:rPr>
            <a:t>- ri-definizione di alcuni indicatori utili alla definizione degli attributi di vulnerabilità;</a:t>
          </a:r>
        </a:p>
        <a:p>
          <a:pPr algn="just">
            <a:lnSpc>
              <a:spcPct val="115000"/>
            </a:lnSpc>
            <a:spcAft>
              <a:spcPts val="400"/>
            </a:spcAft>
          </a:pPr>
          <a:r>
            <a:rPr lang="it-IT" sz="1050" b="0" kern="0" baseline="0">
              <a:solidFill>
                <a:srgbClr val="595959"/>
              </a:solidFill>
              <a:effectLst/>
              <a:latin typeface="Verdana" panose="020B0604030504040204" pitchFamily="34" charset="0"/>
              <a:ea typeface="+mn-ea"/>
              <a:cs typeface="Arial" panose="020B0604020202020204" pitchFamily="34" charset="0"/>
            </a:rPr>
            <a:t>- modifica dei criteri di pesatura degli indicatori di vulnerabilità e pericolosità.</a:t>
          </a:r>
          <a:endParaRPr lang="en-US" sz="1050" b="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E2AC3-1657-5A4B-97F6-BF8995FD3FB3}">
  <sheetPr>
    <tabColor rgb="FF00B050"/>
  </sheetPr>
  <dimension ref="A1"/>
  <sheetViews>
    <sheetView showGridLines="0" zoomScale="97" zoomScaleNormal="97" workbookViewId="0">
      <selection activeCell="H62" sqref="H62"/>
    </sheetView>
  </sheetViews>
  <sheetFormatPr baseColWidth="10" defaultColWidth="8.83203125" defaultRowHeight="15"/>
  <cols>
    <col min="1" max="16384" width="8.83203125" style="124"/>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Z1003"/>
  <sheetViews>
    <sheetView tabSelected="1" topLeftCell="A99" workbookViewId="0">
      <selection sqref="A1:XFD1048576"/>
    </sheetView>
  </sheetViews>
  <sheetFormatPr baseColWidth="10" defaultColWidth="12.6640625" defaultRowHeight="14"/>
  <cols>
    <col min="1" max="1" width="2.1640625" bestFit="1" customWidth="1"/>
    <col min="2" max="2" width="13.6640625" customWidth="1"/>
    <col min="3" max="3" width="13" bestFit="1" customWidth="1"/>
    <col min="4" max="4" width="24.83203125" customWidth="1"/>
    <col min="5" max="5" width="37.5" customWidth="1"/>
    <col min="6" max="6" width="6.33203125" bestFit="1" customWidth="1"/>
    <col min="7" max="7" width="15" style="244" customWidth="1"/>
    <col min="8" max="8" width="4.1640625" bestFit="1" customWidth="1"/>
    <col min="9" max="9" width="3" customWidth="1"/>
    <col min="10" max="10" width="19.33203125" customWidth="1"/>
    <col min="11" max="11" width="3.33203125" customWidth="1"/>
    <col min="12" max="12" width="10.6640625" bestFit="1" customWidth="1"/>
    <col min="13" max="26" width="7.6640625" customWidth="1"/>
  </cols>
  <sheetData>
    <row r="1" spans="1:26" ht="32">
      <c r="A1" s="436" t="s">
        <v>0</v>
      </c>
      <c r="B1" s="438" t="s">
        <v>1</v>
      </c>
      <c r="C1" s="439"/>
      <c r="D1" s="439"/>
      <c r="E1" s="217" t="s">
        <v>2</v>
      </c>
      <c r="F1" s="217" t="s">
        <v>3</v>
      </c>
      <c r="G1" s="230" t="s">
        <v>4</v>
      </c>
      <c r="H1" s="159" t="s">
        <v>5</v>
      </c>
      <c r="I1" s="160"/>
      <c r="J1" s="218" t="s">
        <v>6</v>
      </c>
      <c r="K1" s="219"/>
      <c r="L1" s="214" t="s">
        <v>7</v>
      </c>
      <c r="M1" s="7"/>
      <c r="N1" s="7"/>
      <c r="O1" s="7"/>
      <c r="P1" s="7"/>
      <c r="Q1" s="7"/>
      <c r="R1" s="7"/>
      <c r="S1" s="7"/>
      <c r="T1" s="7"/>
      <c r="U1" s="7"/>
      <c r="V1" s="7"/>
      <c r="W1" s="7"/>
      <c r="X1" s="7"/>
      <c r="Y1" s="7"/>
      <c r="Z1" s="7"/>
    </row>
    <row r="2" spans="1:26" ht="16">
      <c r="A2" s="437"/>
      <c r="B2" s="440" t="s">
        <v>8</v>
      </c>
      <c r="C2" s="428"/>
      <c r="D2" s="428"/>
      <c r="E2" s="168" t="s">
        <v>9</v>
      </c>
      <c r="F2" s="163" t="s">
        <v>10</v>
      </c>
      <c r="G2" s="228">
        <v>1</v>
      </c>
      <c r="H2" s="164">
        <v>1</v>
      </c>
      <c r="I2" s="139"/>
      <c r="J2" s="165">
        <f>G2</f>
        <v>1</v>
      </c>
      <c r="K2" s="132"/>
      <c r="L2" s="140">
        <f>J2*H2/H$6</f>
        <v>0.25</v>
      </c>
      <c r="M2" s="128"/>
      <c r="N2" s="128"/>
      <c r="O2" s="128"/>
      <c r="P2" s="128"/>
      <c r="Q2" s="128"/>
      <c r="R2" s="128"/>
      <c r="S2" s="128"/>
      <c r="T2" s="128"/>
      <c r="U2" s="128"/>
      <c r="V2" s="128"/>
      <c r="W2" s="128"/>
      <c r="X2" s="128"/>
      <c r="Y2" s="128"/>
      <c r="Z2" s="128"/>
    </row>
    <row r="3" spans="1:26" ht="16">
      <c r="A3" s="437"/>
      <c r="B3" s="428"/>
      <c r="C3" s="428"/>
      <c r="D3" s="428"/>
      <c r="E3" s="168" t="s">
        <v>11</v>
      </c>
      <c r="F3" s="163" t="s">
        <v>10</v>
      </c>
      <c r="G3" s="228">
        <v>1</v>
      </c>
      <c r="H3" s="164">
        <v>1</v>
      </c>
      <c r="I3" s="139"/>
      <c r="J3" s="165">
        <f t="shared" ref="J3:J5" si="0">G3</f>
        <v>1</v>
      </c>
      <c r="K3" s="132"/>
      <c r="L3" s="140">
        <f t="shared" ref="L3:L5" si="1">J3*H3/H$6</f>
        <v>0.25</v>
      </c>
      <c r="M3" s="128"/>
      <c r="N3" s="128"/>
      <c r="O3" s="128"/>
      <c r="P3" s="128"/>
      <c r="Q3" s="128"/>
      <c r="R3" s="128"/>
      <c r="S3" s="128"/>
      <c r="T3" s="128"/>
      <c r="U3" s="128"/>
      <c r="V3" s="128"/>
      <c r="W3" s="128"/>
      <c r="X3" s="128"/>
      <c r="Y3" s="128"/>
      <c r="Z3" s="128"/>
    </row>
    <row r="4" spans="1:26" ht="16">
      <c r="A4" s="437"/>
      <c r="B4" s="440" t="s">
        <v>12</v>
      </c>
      <c r="C4" s="428"/>
      <c r="D4" s="428"/>
      <c r="E4" s="168" t="s">
        <v>13</v>
      </c>
      <c r="F4" s="163" t="s">
        <v>10</v>
      </c>
      <c r="G4" s="228">
        <v>1</v>
      </c>
      <c r="H4" s="164">
        <v>1</v>
      </c>
      <c r="I4" s="139"/>
      <c r="J4" s="165">
        <f t="shared" si="0"/>
        <v>1</v>
      </c>
      <c r="K4" s="132"/>
      <c r="L4" s="140">
        <f t="shared" si="1"/>
        <v>0.25</v>
      </c>
      <c r="M4" s="128"/>
      <c r="N4" s="128"/>
      <c r="O4" s="128"/>
      <c r="P4" s="128"/>
      <c r="Q4" s="128"/>
      <c r="R4" s="128"/>
      <c r="S4" s="128"/>
      <c r="T4" s="128"/>
      <c r="U4" s="128"/>
      <c r="V4" s="128"/>
      <c r="W4" s="128"/>
      <c r="X4" s="128"/>
      <c r="Y4" s="128"/>
      <c r="Z4" s="128"/>
    </row>
    <row r="5" spans="1:26" ht="17" thickBot="1">
      <c r="A5" s="437"/>
      <c r="B5" s="428"/>
      <c r="C5" s="428"/>
      <c r="D5" s="428"/>
      <c r="E5" s="153" t="s">
        <v>14</v>
      </c>
      <c r="F5" s="154" t="s">
        <v>10</v>
      </c>
      <c r="G5" s="229">
        <v>1</v>
      </c>
      <c r="H5" s="107">
        <v>1</v>
      </c>
      <c r="I5" s="139"/>
      <c r="J5" s="135">
        <f t="shared" si="0"/>
        <v>1</v>
      </c>
      <c r="K5" s="132"/>
      <c r="L5" s="140">
        <f t="shared" si="1"/>
        <v>0.25</v>
      </c>
      <c r="M5" s="128"/>
      <c r="N5" s="128"/>
      <c r="O5" s="128"/>
      <c r="P5" s="128"/>
      <c r="Q5" s="128"/>
      <c r="R5" s="128"/>
      <c r="S5" s="128"/>
      <c r="T5" s="128"/>
      <c r="U5" s="128"/>
      <c r="V5" s="128"/>
      <c r="W5" s="128"/>
      <c r="X5" s="128"/>
      <c r="Y5" s="128"/>
      <c r="Z5" s="128"/>
    </row>
    <row r="6" spans="1:26" s="127" customFormat="1" ht="16" thickBot="1">
      <c r="A6" s="198"/>
      <c r="B6" s="199"/>
      <c r="C6" s="199"/>
      <c r="D6" s="199"/>
      <c r="E6" s="200"/>
      <c r="F6" s="201"/>
      <c r="G6" s="231"/>
      <c r="H6" s="202">
        <f>SUM(H2:H5)</f>
        <v>4</v>
      </c>
      <c r="I6" s="203"/>
      <c r="J6" s="204"/>
      <c r="K6" s="205"/>
      <c r="L6" s="206"/>
      <c r="M6" s="128"/>
      <c r="N6" s="128"/>
      <c r="O6" s="128"/>
      <c r="P6" s="128"/>
      <c r="Q6" s="128"/>
      <c r="R6" s="128"/>
      <c r="S6" s="128"/>
      <c r="T6" s="128"/>
      <c r="U6" s="128"/>
      <c r="V6" s="128"/>
      <c r="W6" s="128"/>
      <c r="X6" s="128"/>
      <c r="Y6" s="128"/>
      <c r="Z6" s="128"/>
    </row>
    <row r="7" spans="1:26" ht="32">
      <c r="A7" s="443" t="s">
        <v>15</v>
      </c>
      <c r="B7" s="441" t="s">
        <v>1</v>
      </c>
      <c r="C7" s="442"/>
      <c r="D7" s="442"/>
      <c r="E7" s="222" t="s">
        <v>2</v>
      </c>
      <c r="F7" s="222" t="s">
        <v>3</v>
      </c>
      <c r="G7" s="232" t="s">
        <v>4</v>
      </c>
      <c r="H7" s="223"/>
      <c r="I7" s="160"/>
      <c r="J7" s="220" t="s">
        <v>6</v>
      </c>
      <c r="K7" s="221"/>
      <c r="L7" s="216" t="s">
        <v>7</v>
      </c>
      <c r="M7" s="128"/>
      <c r="N7" s="128"/>
      <c r="O7" s="128"/>
      <c r="P7" s="128"/>
      <c r="Q7" s="128"/>
      <c r="R7" s="128"/>
      <c r="S7" s="128"/>
      <c r="T7" s="128"/>
      <c r="U7" s="128"/>
      <c r="V7" s="128"/>
      <c r="W7" s="128"/>
      <c r="X7" s="128"/>
      <c r="Y7" s="128"/>
      <c r="Z7" s="128"/>
    </row>
    <row r="8" spans="1:26" ht="16">
      <c r="A8" s="437"/>
      <c r="B8" s="444" t="s">
        <v>16</v>
      </c>
      <c r="C8" s="428"/>
      <c r="D8" s="428"/>
      <c r="E8" s="162" t="s">
        <v>17</v>
      </c>
      <c r="F8" s="163" t="s">
        <v>10</v>
      </c>
      <c r="G8" s="228">
        <v>1</v>
      </c>
      <c r="H8" s="164">
        <v>1</v>
      </c>
      <c r="I8" s="139"/>
      <c r="J8" s="165">
        <f>G8</f>
        <v>1</v>
      </c>
      <c r="K8" s="132"/>
      <c r="L8" s="167">
        <f>J8*H8/H$11</f>
        <v>0.33333333333333331</v>
      </c>
      <c r="M8" s="128"/>
      <c r="N8" s="128"/>
      <c r="O8" s="128"/>
      <c r="P8" s="396"/>
      <c r="Q8" s="128"/>
      <c r="R8" s="128"/>
      <c r="S8" s="128"/>
      <c r="T8" s="128"/>
      <c r="U8" s="128"/>
      <c r="V8" s="128"/>
      <c r="W8" s="128"/>
      <c r="X8" s="128"/>
      <c r="Y8" s="128"/>
      <c r="Z8" s="128"/>
    </row>
    <row r="9" spans="1:26" ht="16">
      <c r="A9" s="437"/>
      <c r="B9" s="445"/>
      <c r="C9" s="445"/>
      <c r="D9" s="428"/>
      <c r="E9" s="162" t="s">
        <v>18</v>
      </c>
      <c r="F9" s="163" t="s">
        <v>10</v>
      </c>
      <c r="G9" s="228">
        <v>1</v>
      </c>
      <c r="H9" s="164">
        <v>1</v>
      </c>
      <c r="I9" s="139"/>
      <c r="J9" s="166">
        <f t="shared" ref="J9:J10" si="2">G9</f>
        <v>1</v>
      </c>
      <c r="K9" s="132"/>
      <c r="L9" s="167">
        <f t="shared" ref="L9:L10" si="3">J9*H9/H$11</f>
        <v>0.33333333333333331</v>
      </c>
      <c r="M9" s="128"/>
      <c r="N9" s="128"/>
      <c r="O9" s="128"/>
      <c r="P9" s="128"/>
      <c r="Q9" s="128"/>
      <c r="R9" s="128"/>
      <c r="S9" s="128"/>
      <c r="T9" s="128"/>
      <c r="U9" s="128"/>
      <c r="V9" s="128"/>
      <c r="W9" s="128"/>
      <c r="X9" s="128"/>
      <c r="Y9" s="128"/>
      <c r="Z9" s="128"/>
    </row>
    <row r="10" spans="1:26" ht="17" thickBot="1">
      <c r="A10" s="437"/>
      <c r="B10" s="445"/>
      <c r="C10" s="445"/>
      <c r="D10" s="428"/>
      <c r="E10" s="155" t="s">
        <v>19</v>
      </c>
      <c r="F10" s="154" t="s">
        <v>10</v>
      </c>
      <c r="G10" s="229">
        <v>1</v>
      </c>
      <c r="H10" s="107">
        <v>1</v>
      </c>
      <c r="I10" s="139"/>
      <c r="J10" s="135">
        <f t="shared" si="2"/>
        <v>1</v>
      </c>
      <c r="K10" s="132"/>
      <c r="L10" s="167">
        <f t="shared" si="3"/>
        <v>0.33333333333333331</v>
      </c>
      <c r="M10" s="128"/>
      <c r="N10" s="128"/>
      <c r="O10" s="128"/>
      <c r="P10" s="128"/>
      <c r="Q10" s="128"/>
      <c r="R10" s="128"/>
      <c r="S10" s="128"/>
      <c r="T10" s="128"/>
      <c r="U10" s="128"/>
      <c r="V10" s="128"/>
      <c r="W10" s="128"/>
      <c r="X10" s="128"/>
      <c r="Y10" s="128"/>
      <c r="Z10" s="128"/>
    </row>
    <row r="11" spans="1:26" s="127" customFormat="1" ht="16" thickBot="1">
      <c r="A11" s="198"/>
      <c r="B11" s="207"/>
      <c r="C11" s="207"/>
      <c r="D11" s="199"/>
      <c r="E11" s="208"/>
      <c r="F11" s="201"/>
      <c r="G11" s="231"/>
      <c r="H11" s="202">
        <f>SUM(H8:H10)</f>
        <v>3</v>
      </c>
      <c r="I11" s="203"/>
      <c r="J11" s="204"/>
      <c r="K11" s="205"/>
      <c r="L11" s="206"/>
      <c r="M11" s="128"/>
      <c r="N11" s="128"/>
      <c r="O11" s="128"/>
      <c r="P11" s="128"/>
      <c r="Q11" s="128"/>
      <c r="R11" s="128"/>
      <c r="S11" s="128"/>
      <c r="T11" s="128"/>
      <c r="U11" s="128"/>
      <c r="V11" s="128"/>
      <c r="W11" s="128"/>
      <c r="X11" s="128"/>
      <c r="Y11" s="128"/>
      <c r="Z11" s="128"/>
    </row>
    <row r="12" spans="1:26" ht="32">
      <c r="A12" s="447" t="s">
        <v>20</v>
      </c>
      <c r="B12" s="224" t="s">
        <v>1</v>
      </c>
      <c r="C12" s="224" t="s">
        <v>21</v>
      </c>
      <c r="D12" s="225" t="s">
        <v>22</v>
      </c>
      <c r="E12" s="226" t="s">
        <v>2</v>
      </c>
      <c r="F12" s="226" t="s">
        <v>3</v>
      </c>
      <c r="G12" s="233" t="s">
        <v>4</v>
      </c>
      <c r="H12" s="224"/>
      <c r="I12" s="160"/>
      <c r="J12" s="227" t="s">
        <v>6</v>
      </c>
      <c r="K12" s="221"/>
      <c r="L12" s="215" t="s">
        <v>7</v>
      </c>
      <c r="M12" s="128"/>
      <c r="N12" s="128"/>
      <c r="O12" s="128"/>
      <c r="P12" s="128"/>
      <c r="Q12" s="128"/>
      <c r="R12" s="128"/>
      <c r="S12" s="128"/>
      <c r="T12" s="128"/>
      <c r="U12" s="128"/>
      <c r="V12" s="128"/>
      <c r="W12" s="128"/>
      <c r="X12" s="128"/>
      <c r="Y12" s="128"/>
      <c r="Z12" s="128"/>
    </row>
    <row r="13" spans="1:26" s="127" customFormat="1" ht="15">
      <c r="A13" s="448"/>
      <c r="B13" s="434" t="s">
        <v>23</v>
      </c>
      <c r="C13" s="423" t="s">
        <v>24</v>
      </c>
      <c r="D13" s="432" t="s">
        <v>25</v>
      </c>
      <c r="E13" s="141" t="s">
        <v>26</v>
      </c>
      <c r="F13" s="397" t="s">
        <v>10</v>
      </c>
      <c r="G13" s="234">
        <v>1</v>
      </c>
      <c r="H13" s="143"/>
      <c r="I13" s="134"/>
      <c r="J13" s="175"/>
      <c r="K13" s="132"/>
      <c r="L13" s="209"/>
      <c r="M13" s="128"/>
      <c r="N13" s="128"/>
      <c r="O13" s="128"/>
      <c r="P13" s="128"/>
      <c r="Q13" s="128"/>
      <c r="R13" s="128"/>
      <c r="S13" s="128"/>
      <c r="T13" s="128"/>
      <c r="U13" s="128"/>
      <c r="V13" s="128"/>
      <c r="W13" s="128"/>
      <c r="X13" s="128"/>
      <c r="Y13" s="128"/>
      <c r="Z13" s="128"/>
    </row>
    <row r="14" spans="1:26" ht="15">
      <c r="A14" s="448"/>
      <c r="B14" s="434"/>
      <c r="C14" s="424"/>
      <c r="D14" s="433"/>
      <c r="E14" s="146" t="s">
        <v>27</v>
      </c>
      <c r="F14" s="398" t="s">
        <v>10</v>
      </c>
      <c r="G14" s="235">
        <v>1</v>
      </c>
      <c r="H14" s="170">
        <v>11</v>
      </c>
      <c r="I14" s="131"/>
      <c r="J14" s="174">
        <f>AVERAGE(G13:G14)</f>
        <v>1</v>
      </c>
      <c r="K14" s="132"/>
      <c r="L14" s="210">
        <f>H14*J14/H28</f>
        <v>0.11</v>
      </c>
      <c r="M14" s="128"/>
      <c r="N14" s="128"/>
      <c r="O14" s="128"/>
      <c r="P14" s="128"/>
      <c r="Q14" s="128"/>
      <c r="R14" s="128"/>
      <c r="S14" s="128"/>
      <c r="T14" s="128"/>
      <c r="U14" s="128"/>
      <c r="V14" s="128"/>
      <c r="W14" s="128"/>
      <c r="X14" s="128"/>
      <c r="Y14" s="128"/>
      <c r="Z14" s="128"/>
    </row>
    <row r="15" spans="1:26" ht="15">
      <c r="A15" s="448"/>
      <c r="B15" s="434"/>
      <c r="C15" s="424"/>
      <c r="D15" s="425" t="s">
        <v>28</v>
      </c>
      <c r="E15" s="171" t="s">
        <v>29</v>
      </c>
      <c r="F15" s="399" t="s">
        <v>10</v>
      </c>
      <c r="G15" s="236">
        <v>1</v>
      </c>
      <c r="H15" s="172"/>
      <c r="I15" s="131"/>
      <c r="J15" s="144"/>
      <c r="K15" s="132"/>
      <c r="L15" s="209"/>
      <c r="M15" s="128"/>
      <c r="N15" s="128"/>
      <c r="O15" s="128"/>
      <c r="P15" s="108"/>
      <c r="Q15" s="128"/>
      <c r="R15" s="128"/>
      <c r="S15" s="128"/>
      <c r="T15" s="128"/>
      <c r="U15" s="128"/>
      <c r="V15" s="128"/>
      <c r="W15" s="128"/>
      <c r="X15" s="128"/>
      <c r="Y15" s="128"/>
      <c r="Z15" s="128"/>
    </row>
    <row r="16" spans="1:26" ht="15">
      <c r="A16" s="448"/>
      <c r="B16" s="434"/>
      <c r="C16" s="424"/>
      <c r="D16" s="426"/>
      <c r="E16" s="173" t="s">
        <v>30</v>
      </c>
      <c r="F16" s="398" t="s">
        <v>10</v>
      </c>
      <c r="G16" s="235">
        <v>1</v>
      </c>
      <c r="H16" s="170">
        <v>11</v>
      </c>
      <c r="I16" s="131"/>
      <c r="J16" s="174">
        <f>AVERAGE(G15:G16)</f>
        <v>1</v>
      </c>
      <c r="K16" s="132"/>
      <c r="L16" s="210">
        <f>J16*H16/H28</f>
        <v>0.11</v>
      </c>
      <c r="M16" s="128"/>
      <c r="N16" s="128"/>
      <c r="O16" s="128"/>
      <c r="P16" s="128"/>
      <c r="Q16" s="128"/>
      <c r="R16" s="128"/>
      <c r="S16" s="128"/>
      <c r="T16" s="128"/>
      <c r="U16" s="128"/>
      <c r="V16" s="128"/>
      <c r="W16" s="128"/>
      <c r="X16" s="128"/>
      <c r="Y16" s="128"/>
      <c r="Z16" s="128"/>
    </row>
    <row r="17" spans="1:12" ht="15">
      <c r="A17" s="448"/>
      <c r="B17" s="434"/>
      <c r="C17" s="424"/>
      <c r="D17" s="176" t="s">
        <v>31</v>
      </c>
      <c r="E17" s="168" t="s">
        <v>32</v>
      </c>
      <c r="F17" s="400" t="s">
        <v>10</v>
      </c>
      <c r="G17" s="237">
        <v>1</v>
      </c>
      <c r="H17" s="178">
        <v>10</v>
      </c>
      <c r="I17" s="131"/>
      <c r="J17" s="165">
        <f>G17</f>
        <v>1</v>
      </c>
      <c r="K17" s="132"/>
      <c r="L17" s="167">
        <f>J17*H17/H28</f>
        <v>0.1</v>
      </c>
    </row>
    <row r="18" spans="1:12" ht="15">
      <c r="A18" s="448"/>
      <c r="B18" s="434"/>
      <c r="C18" s="424"/>
      <c r="D18" s="450" t="s">
        <v>33</v>
      </c>
      <c r="E18" s="188" t="s">
        <v>34</v>
      </c>
      <c r="F18" s="399" t="s">
        <v>10</v>
      </c>
      <c r="G18" s="236">
        <v>0</v>
      </c>
      <c r="H18" s="172"/>
      <c r="I18" s="131"/>
      <c r="J18" s="175"/>
      <c r="K18" s="132"/>
      <c r="L18" s="209"/>
    </row>
    <row r="19" spans="1:12" s="127" customFormat="1" ht="30">
      <c r="A19" s="448"/>
      <c r="B19" s="434"/>
      <c r="C19" s="424"/>
      <c r="D19" s="451"/>
      <c r="E19" s="156" t="s">
        <v>35</v>
      </c>
      <c r="F19" s="397" t="s">
        <v>10</v>
      </c>
      <c r="G19" s="238">
        <v>0</v>
      </c>
      <c r="H19" s="137"/>
      <c r="I19" s="131"/>
      <c r="J19" s="144"/>
      <c r="K19" s="132"/>
      <c r="L19" s="211"/>
    </row>
    <row r="20" spans="1:12" s="127" customFormat="1" ht="15">
      <c r="A20" s="448"/>
      <c r="B20" s="434"/>
      <c r="C20" s="424"/>
      <c r="D20" s="451"/>
      <c r="E20" s="156" t="s">
        <v>36</v>
      </c>
      <c r="F20" s="397" t="s">
        <v>10</v>
      </c>
      <c r="G20" s="238">
        <v>0</v>
      </c>
      <c r="H20" s="137"/>
      <c r="I20" s="131"/>
      <c r="J20" s="144"/>
      <c r="K20" s="132"/>
      <c r="L20" s="211"/>
    </row>
    <row r="21" spans="1:12" s="127" customFormat="1" ht="15">
      <c r="A21" s="448"/>
      <c r="B21" s="434"/>
      <c r="C21" s="424"/>
      <c r="D21" s="452"/>
      <c r="E21" s="179" t="s">
        <v>37</v>
      </c>
      <c r="F21" s="398" t="s">
        <v>10</v>
      </c>
      <c r="G21" s="235">
        <v>1</v>
      </c>
      <c r="H21" s="170">
        <v>10</v>
      </c>
      <c r="I21" s="131"/>
      <c r="J21" s="174">
        <f>(G18+2*G19+3*G20+4*G21)/10/0.4</f>
        <v>1</v>
      </c>
      <c r="K21" s="132"/>
      <c r="L21" s="210">
        <f>J21*H21/H$28</f>
        <v>0.1</v>
      </c>
    </row>
    <row r="22" spans="1:12" s="127" customFormat="1" ht="15">
      <c r="A22" s="448"/>
      <c r="B22" s="434"/>
      <c r="C22" s="424"/>
      <c r="D22" s="176" t="s">
        <v>38</v>
      </c>
      <c r="E22" s="180" t="s">
        <v>39</v>
      </c>
      <c r="F22" s="400" t="s">
        <v>10</v>
      </c>
      <c r="G22" s="237">
        <v>1</v>
      </c>
      <c r="H22" s="178">
        <v>12</v>
      </c>
      <c r="I22" s="131"/>
      <c r="J22" s="165">
        <f t="shared" ref="J22:J27" si="4">G22</f>
        <v>1</v>
      </c>
      <c r="K22" s="132"/>
      <c r="L22" s="210">
        <f t="shared" ref="L22:L27" si="5">J22*H22/H$28</f>
        <v>0.12</v>
      </c>
    </row>
    <row r="23" spans="1:12" ht="15">
      <c r="A23" s="448"/>
      <c r="B23" s="434"/>
      <c r="C23" s="424"/>
      <c r="D23" s="176" t="s">
        <v>40</v>
      </c>
      <c r="E23" s="176" t="s">
        <v>41</v>
      </c>
      <c r="F23" s="400" t="s">
        <v>10</v>
      </c>
      <c r="G23" s="237">
        <v>1</v>
      </c>
      <c r="H23" s="178">
        <v>12</v>
      </c>
      <c r="I23" s="131"/>
      <c r="J23" s="174">
        <f t="shared" si="4"/>
        <v>1</v>
      </c>
      <c r="K23" s="132"/>
      <c r="L23" s="210">
        <f t="shared" si="5"/>
        <v>0.12</v>
      </c>
    </row>
    <row r="24" spans="1:12" s="127" customFormat="1" ht="15">
      <c r="A24" s="448"/>
      <c r="B24" s="434"/>
      <c r="C24" s="424"/>
      <c r="D24" s="176" t="s">
        <v>42</v>
      </c>
      <c r="E24" s="176" t="s">
        <v>43</v>
      </c>
      <c r="F24" s="400"/>
      <c r="G24" s="237">
        <v>1</v>
      </c>
      <c r="H24" s="178">
        <v>12</v>
      </c>
      <c r="I24" s="131"/>
      <c r="J24" s="165">
        <f t="shared" si="4"/>
        <v>1</v>
      </c>
      <c r="K24" s="132"/>
      <c r="L24" s="210">
        <f t="shared" si="5"/>
        <v>0.12</v>
      </c>
    </row>
    <row r="25" spans="1:12" ht="15">
      <c r="A25" s="448"/>
      <c r="B25" s="434"/>
      <c r="C25" s="424"/>
      <c r="D25" s="180" t="s">
        <v>44</v>
      </c>
      <c r="E25" s="180" t="s">
        <v>45</v>
      </c>
      <c r="F25" s="400" t="s">
        <v>10</v>
      </c>
      <c r="G25" s="237">
        <v>1</v>
      </c>
      <c r="H25" s="178">
        <v>6</v>
      </c>
      <c r="I25" s="131"/>
      <c r="J25" s="165">
        <f t="shared" si="4"/>
        <v>1</v>
      </c>
      <c r="K25" s="132"/>
      <c r="L25" s="210">
        <f t="shared" si="5"/>
        <v>0.06</v>
      </c>
    </row>
    <row r="26" spans="1:12" ht="15">
      <c r="A26" s="448"/>
      <c r="B26" s="434"/>
      <c r="C26" s="424"/>
      <c r="D26" s="176" t="s">
        <v>46</v>
      </c>
      <c r="E26" s="168" t="s">
        <v>47</v>
      </c>
      <c r="F26" s="400" t="s">
        <v>10</v>
      </c>
      <c r="G26" s="237">
        <v>1</v>
      </c>
      <c r="H26" s="178">
        <v>6</v>
      </c>
      <c r="I26" s="131"/>
      <c r="J26" s="165">
        <f t="shared" si="4"/>
        <v>1</v>
      </c>
      <c r="K26" s="158"/>
      <c r="L26" s="210">
        <f t="shared" si="5"/>
        <v>0.06</v>
      </c>
    </row>
    <row r="27" spans="1:12" s="127" customFormat="1" ht="30">
      <c r="A27" s="448"/>
      <c r="B27" s="434"/>
      <c r="C27" s="424"/>
      <c r="D27" s="176" t="s">
        <v>48</v>
      </c>
      <c r="E27" s="168" t="s">
        <v>49</v>
      </c>
      <c r="F27" s="400" t="s">
        <v>10</v>
      </c>
      <c r="G27" s="237">
        <v>1</v>
      </c>
      <c r="H27" s="178">
        <v>10</v>
      </c>
      <c r="I27" s="131"/>
      <c r="J27" s="165">
        <f t="shared" si="4"/>
        <v>1</v>
      </c>
      <c r="K27" s="158"/>
      <c r="L27" s="210">
        <f t="shared" si="5"/>
        <v>0.1</v>
      </c>
    </row>
    <row r="28" spans="1:12" s="108" customFormat="1" ht="15">
      <c r="A28" s="448"/>
      <c r="B28" s="434"/>
      <c r="C28" s="191"/>
      <c r="D28" s="192"/>
      <c r="E28" s="193"/>
      <c r="F28" s="401"/>
      <c r="G28" s="239"/>
      <c r="H28" s="195">
        <f>SUM(H14:H27)</f>
        <v>100</v>
      </c>
      <c r="I28" s="195"/>
      <c r="J28" s="157"/>
      <c r="K28" s="157"/>
      <c r="L28" s="197"/>
    </row>
    <row r="29" spans="1:12" ht="15">
      <c r="A29" s="448"/>
      <c r="B29" s="434"/>
      <c r="C29" s="424" t="s">
        <v>50</v>
      </c>
      <c r="D29" s="173" t="s">
        <v>51</v>
      </c>
      <c r="E29" s="173" t="s">
        <v>52</v>
      </c>
      <c r="F29" s="398" t="s">
        <v>10</v>
      </c>
      <c r="G29" s="235">
        <v>1</v>
      </c>
      <c r="H29" s="170">
        <v>48</v>
      </c>
      <c r="I29" s="131"/>
      <c r="J29" s="174">
        <f>G29</f>
        <v>1</v>
      </c>
      <c r="K29" s="158"/>
      <c r="L29" s="210">
        <f>J29*H29/H34</f>
        <v>0.48</v>
      </c>
    </row>
    <row r="30" spans="1:12" ht="15">
      <c r="A30" s="448"/>
      <c r="B30" s="434"/>
      <c r="C30" s="428"/>
      <c r="D30" s="453" t="s">
        <v>53</v>
      </c>
      <c r="E30" s="142" t="s">
        <v>54</v>
      </c>
      <c r="F30" s="397" t="s">
        <v>10</v>
      </c>
      <c r="G30" s="238">
        <v>0</v>
      </c>
      <c r="H30" s="137"/>
      <c r="I30" s="131"/>
      <c r="J30" s="175">
        <f>G30</f>
        <v>0</v>
      </c>
      <c r="K30" s="158"/>
      <c r="L30" s="209"/>
    </row>
    <row r="31" spans="1:12" s="127" customFormat="1" ht="15">
      <c r="A31" s="448"/>
      <c r="B31" s="434"/>
      <c r="C31" s="428"/>
      <c r="D31" s="454"/>
      <c r="E31" s="142" t="s">
        <v>55</v>
      </c>
      <c r="F31" s="397" t="s">
        <v>10</v>
      </c>
      <c r="G31" s="238">
        <v>0</v>
      </c>
      <c r="H31" s="137"/>
      <c r="I31" s="131"/>
      <c r="J31" s="144">
        <f>G31</f>
        <v>0</v>
      </c>
      <c r="K31" s="158"/>
      <c r="L31" s="211"/>
    </row>
    <row r="32" spans="1:12" s="127" customFormat="1" ht="15">
      <c r="A32" s="448"/>
      <c r="B32" s="434"/>
      <c r="C32" s="428"/>
      <c r="D32" s="455"/>
      <c r="E32" s="181" t="s">
        <v>56</v>
      </c>
      <c r="F32" s="398" t="s">
        <v>10</v>
      </c>
      <c r="G32" s="235">
        <v>1</v>
      </c>
      <c r="H32" s="170">
        <v>30</v>
      </c>
      <c r="I32" s="131"/>
      <c r="J32" s="174">
        <f>(2*G30+G31+3*G32)/6/0.5</f>
        <v>1</v>
      </c>
      <c r="K32" s="158"/>
      <c r="L32" s="210">
        <f>J32*H32/H$34</f>
        <v>0.3</v>
      </c>
    </row>
    <row r="33" spans="1:12" ht="30">
      <c r="A33" s="448"/>
      <c r="B33" s="434"/>
      <c r="C33" s="428"/>
      <c r="D33" s="145" t="s">
        <v>57</v>
      </c>
      <c r="E33" s="161" t="s">
        <v>58</v>
      </c>
      <c r="F33" s="397" t="s">
        <v>10</v>
      </c>
      <c r="G33" s="238">
        <v>1</v>
      </c>
      <c r="H33" s="136">
        <v>22</v>
      </c>
      <c r="I33" s="131"/>
      <c r="J33" s="135">
        <f>G33</f>
        <v>1</v>
      </c>
      <c r="K33" s="158"/>
      <c r="L33" s="210">
        <f>J33*H33/H$34</f>
        <v>0.22</v>
      </c>
    </row>
    <row r="34" spans="1:12" s="127" customFormat="1" ht="15">
      <c r="A34" s="448"/>
      <c r="B34" s="434"/>
      <c r="C34" s="191"/>
      <c r="D34" s="192"/>
      <c r="E34" s="193"/>
      <c r="F34" s="401"/>
      <c r="G34" s="240"/>
      <c r="H34" s="195">
        <f>SUM(H29:H33)</f>
        <v>100</v>
      </c>
      <c r="I34" s="194"/>
      <c r="J34" s="157"/>
      <c r="K34" s="158"/>
      <c r="L34" s="197"/>
    </row>
    <row r="35" spans="1:12" s="127" customFormat="1" ht="30">
      <c r="A35" s="448"/>
      <c r="B35" s="434"/>
      <c r="C35" s="431" t="s">
        <v>59</v>
      </c>
      <c r="D35" s="182" t="s">
        <v>60</v>
      </c>
      <c r="E35" s="183" t="s">
        <v>61</v>
      </c>
      <c r="F35" s="398" t="s">
        <v>10</v>
      </c>
      <c r="G35" s="235">
        <v>1</v>
      </c>
      <c r="H35" s="169">
        <v>18</v>
      </c>
      <c r="I35" s="194"/>
      <c r="J35" s="186">
        <f>G35</f>
        <v>1</v>
      </c>
      <c r="K35" s="158"/>
      <c r="L35" s="212">
        <f>J35*H35/H$39</f>
        <v>0.18</v>
      </c>
    </row>
    <row r="36" spans="1:12" s="127" customFormat="1" ht="15">
      <c r="A36" s="448"/>
      <c r="B36" s="434"/>
      <c r="C36" s="431"/>
      <c r="D36" s="184" t="s">
        <v>62</v>
      </c>
      <c r="E36" s="185" t="s">
        <v>63</v>
      </c>
      <c r="F36" s="400" t="s">
        <v>10</v>
      </c>
      <c r="G36" s="237">
        <v>1</v>
      </c>
      <c r="H36" s="177">
        <v>30</v>
      </c>
      <c r="I36" s="194"/>
      <c r="J36" s="166">
        <f>G36</f>
        <v>1</v>
      </c>
      <c r="K36" s="158"/>
      <c r="L36" s="212">
        <f t="shared" ref="L36:L38" si="6">J36*H36/H$39</f>
        <v>0.3</v>
      </c>
    </row>
    <row r="37" spans="1:12" ht="45">
      <c r="A37" s="448"/>
      <c r="B37" s="434"/>
      <c r="C37" s="431"/>
      <c r="D37" s="184" t="s">
        <v>64</v>
      </c>
      <c r="E37" s="185" t="s">
        <v>65</v>
      </c>
      <c r="F37" s="402" t="s">
        <v>10</v>
      </c>
      <c r="G37" s="237">
        <v>1</v>
      </c>
      <c r="H37" s="178">
        <v>28</v>
      </c>
      <c r="I37" s="131"/>
      <c r="J37" s="165">
        <f>G37</f>
        <v>1</v>
      </c>
      <c r="K37" s="132"/>
      <c r="L37" s="212">
        <f t="shared" si="6"/>
        <v>0.28000000000000003</v>
      </c>
    </row>
    <row r="38" spans="1:12" ht="30">
      <c r="A38" s="448"/>
      <c r="B38" s="434"/>
      <c r="C38" s="431"/>
      <c r="D38" s="141" t="s">
        <v>66</v>
      </c>
      <c r="E38" s="153" t="s">
        <v>67</v>
      </c>
      <c r="F38" s="397" t="s">
        <v>10</v>
      </c>
      <c r="G38" s="238">
        <v>1</v>
      </c>
      <c r="H38" s="136">
        <v>24</v>
      </c>
      <c r="I38" s="131"/>
      <c r="J38" s="135">
        <f>G38</f>
        <v>1</v>
      </c>
      <c r="K38" s="132"/>
      <c r="L38" s="212">
        <f t="shared" si="6"/>
        <v>0.24</v>
      </c>
    </row>
    <row r="39" spans="1:12" s="127" customFormat="1" ht="15">
      <c r="A39" s="448"/>
      <c r="B39" s="434"/>
      <c r="C39" s="191"/>
      <c r="D39" s="196"/>
      <c r="E39" s="196"/>
      <c r="F39" s="403"/>
      <c r="G39" s="240"/>
      <c r="H39" s="195">
        <f>SUM(H35:H38)</f>
        <v>100</v>
      </c>
      <c r="I39" s="194"/>
      <c r="J39" s="157"/>
      <c r="K39" s="158"/>
      <c r="L39" s="197"/>
    </row>
    <row r="40" spans="1:12" ht="15">
      <c r="A40" s="448"/>
      <c r="B40" s="434"/>
      <c r="C40" s="446" t="s">
        <v>68</v>
      </c>
      <c r="D40" s="427" t="s">
        <v>69</v>
      </c>
      <c r="E40" s="156" t="s">
        <v>70</v>
      </c>
      <c r="F40" s="397" t="s">
        <v>10</v>
      </c>
      <c r="G40" s="238">
        <v>1</v>
      </c>
      <c r="H40" s="137"/>
      <c r="I40" s="131"/>
      <c r="J40" s="144"/>
      <c r="K40" s="132"/>
      <c r="L40" s="211"/>
    </row>
    <row r="41" spans="1:12" ht="15">
      <c r="A41" s="448"/>
      <c r="B41" s="434"/>
      <c r="C41" s="428"/>
      <c r="D41" s="428"/>
      <c r="E41" s="156" t="s">
        <v>71</v>
      </c>
      <c r="F41" s="397" t="s">
        <v>10</v>
      </c>
      <c r="G41" s="238">
        <v>1</v>
      </c>
      <c r="H41" s="137"/>
      <c r="I41" s="131"/>
      <c r="J41" s="144"/>
      <c r="K41" s="132"/>
      <c r="L41" s="211"/>
    </row>
    <row r="42" spans="1:12" ht="30">
      <c r="A42" s="448"/>
      <c r="B42" s="434"/>
      <c r="C42" s="428"/>
      <c r="D42" s="429"/>
      <c r="E42" s="179" t="s">
        <v>72</v>
      </c>
      <c r="F42" s="187" t="s">
        <v>10</v>
      </c>
      <c r="G42" s="235">
        <v>1</v>
      </c>
      <c r="H42" s="170">
        <v>32</v>
      </c>
      <c r="I42" s="131"/>
      <c r="J42" s="174">
        <f>AVERAGE(G40:G42)</f>
        <v>1</v>
      </c>
      <c r="K42" s="132"/>
      <c r="L42" s="210">
        <f>J42*H42/H47</f>
        <v>0.32</v>
      </c>
    </row>
    <row r="43" spans="1:12" ht="15">
      <c r="A43" s="448"/>
      <c r="B43" s="434"/>
      <c r="C43" s="428"/>
      <c r="D43" s="430" t="s">
        <v>73</v>
      </c>
      <c r="E43" s="189" t="s">
        <v>74</v>
      </c>
      <c r="F43" s="399" t="s">
        <v>10</v>
      </c>
      <c r="G43" s="236">
        <v>1</v>
      </c>
      <c r="H43" s="172"/>
      <c r="I43" s="131"/>
      <c r="J43" s="175"/>
      <c r="K43" s="132"/>
      <c r="L43" s="209"/>
    </row>
    <row r="44" spans="1:12" ht="15">
      <c r="A44" s="448"/>
      <c r="B44" s="434"/>
      <c r="C44" s="428"/>
      <c r="D44" s="429"/>
      <c r="E44" s="190" t="s">
        <v>75</v>
      </c>
      <c r="F44" s="398" t="s">
        <v>10</v>
      </c>
      <c r="G44" s="235">
        <v>1</v>
      </c>
      <c r="H44" s="170">
        <v>17</v>
      </c>
      <c r="I44" s="131"/>
      <c r="J44" s="174">
        <f>AVERAGE(G43:G44)</f>
        <v>1</v>
      </c>
      <c r="K44" s="132"/>
      <c r="L44" s="210">
        <f>J44*H44/H$47</f>
        <v>0.17</v>
      </c>
    </row>
    <row r="45" spans="1:12" ht="15">
      <c r="A45" s="448"/>
      <c r="B45" s="434"/>
      <c r="C45" s="428"/>
      <c r="D45" s="180" t="s">
        <v>76</v>
      </c>
      <c r="E45" s="180" t="s">
        <v>77</v>
      </c>
      <c r="F45" s="400" t="s">
        <v>10</v>
      </c>
      <c r="G45" s="237">
        <v>1</v>
      </c>
      <c r="H45" s="178">
        <v>30</v>
      </c>
      <c r="I45" s="131"/>
      <c r="J45" s="165">
        <f>G45</f>
        <v>1</v>
      </c>
      <c r="K45" s="132"/>
      <c r="L45" s="210">
        <f t="shared" ref="L45:L46" si="7">J45*H45/H$47</f>
        <v>0.3</v>
      </c>
    </row>
    <row r="46" spans="1:12" ht="15">
      <c r="A46" s="448"/>
      <c r="B46" s="434"/>
      <c r="C46" s="428"/>
      <c r="D46" s="156" t="s">
        <v>78</v>
      </c>
      <c r="E46" s="156" t="s">
        <v>79</v>
      </c>
      <c r="F46" s="397" t="s">
        <v>10</v>
      </c>
      <c r="G46" s="238">
        <v>1</v>
      </c>
      <c r="H46" s="136">
        <v>21</v>
      </c>
      <c r="I46" s="131"/>
      <c r="J46" s="135">
        <f>G46</f>
        <v>1</v>
      </c>
      <c r="K46" s="132"/>
      <c r="L46" s="210">
        <f t="shared" si="7"/>
        <v>0.21</v>
      </c>
    </row>
    <row r="47" spans="1:12" ht="16" thickBot="1">
      <c r="A47" s="449"/>
      <c r="B47" s="435"/>
      <c r="C47" s="147"/>
      <c r="D47" s="147"/>
      <c r="E47" s="147"/>
      <c r="F47" s="147"/>
      <c r="G47" s="241"/>
      <c r="H47" s="147">
        <f>SUM(H42:H46)</f>
        <v>100</v>
      </c>
      <c r="I47" s="148"/>
      <c r="J47" s="149"/>
      <c r="K47" s="150"/>
      <c r="L47" s="151"/>
    </row>
    <row r="48" spans="1:12" ht="15">
      <c r="A48" s="128"/>
      <c r="B48" s="128"/>
      <c r="C48" s="128"/>
      <c r="D48" s="128"/>
      <c r="E48" s="128"/>
      <c r="F48" s="128"/>
      <c r="G48" s="242"/>
      <c r="H48" s="108"/>
      <c r="I48" s="396"/>
      <c r="J48" s="133"/>
      <c r="K48" s="404"/>
      <c r="L48" s="29"/>
    </row>
    <row r="49" spans="7:12" ht="15">
      <c r="G49" s="242"/>
      <c r="H49" s="108"/>
      <c r="I49" s="396"/>
      <c r="J49" s="133"/>
      <c r="K49" s="404"/>
      <c r="L49" s="29"/>
    </row>
    <row r="50" spans="7:12" ht="15">
      <c r="G50" s="242"/>
      <c r="H50" s="108"/>
      <c r="I50" s="396"/>
      <c r="J50" s="133"/>
      <c r="K50" s="404"/>
      <c r="L50" s="29"/>
    </row>
    <row r="51" spans="7:12" ht="15">
      <c r="G51" s="242"/>
      <c r="H51" s="108"/>
      <c r="I51" s="396"/>
      <c r="J51" s="133"/>
      <c r="K51" s="404"/>
      <c r="L51" s="29"/>
    </row>
    <row r="52" spans="7:12" ht="15">
      <c r="G52" s="242"/>
      <c r="H52" s="108"/>
      <c r="I52" s="396"/>
      <c r="J52" s="133"/>
      <c r="K52" s="404"/>
      <c r="L52" s="29"/>
    </row>
    <row r="53" spans="7:12" ht="15">
      <c r="G53" s="242"/>
      <c r="H53" s="108"/>
      <c r="I53" s="396"/>
      <c r="J53" s="133"/>
      <c r="K53" s="404"/>
      <c r="L53" s="29"/>
    </row>
    <row r="54" spans="7:12" ht="15">
      <c r="G54" s="242"/>
      <c r="H54" s="108"/>
      <c r="I54" s="396"/>
      <c r="J54" s="133"/>
      <c r="K54" s="404"/>
      <c r="L54" s="29"/>
    </row>
    <row r="55" spans="7:12" ht="15">
      <c r="G55" s="242"/>
      <c r="H55" s="108"/>
      <c r="I55" s="396"/>
      <c r="J55" s="133"/>
      <c r="K55" s="404"/>
      <c r="L55" s="29"/>
    </row>
    <row r="56" spans="7:12" ht="15">
      <c r="G56" s="242"/>
      <c r="H56" s="108"/>
      <c r="I56" s="396"/>
      <c r="J56" s="133"/>
      <c r="K56" s="404"/>
      <c r="L56" s="29"/>
    </row>
    <row r="57" spans="7:12" ht="15">
      <c r="G57" s="242"/>
      <c r="H57" s="108"/>
      <c r="I57" s="396"/>
      <c r="J57" s="133"/>
      <c r="K57" s="404"/>
      <c r="L57" s="29"/>
    </row>
    <row r="58" spans="7:12" ht="15">
      <c r="G58" s="242"/>
      <c r="H58" s="108"/>
      <c r="I58" s="396"/>
      <c r="J58" s="133"/>
      <c r="K58" s="404"/>
      <c r="L58" s="29"/>
    </row>
    <row r="59" spans="7:12" ht="15">
      <c r="G59" s="242"/>
      <c r="H59" s="108"/>
      <c r="I59" s="396"/>
      <c r="J59" s="133"/>
      <c r="K59" s="404"/>
      <c r="L59" s="29"/>
    </row>
    <row r="60" spans="7:12" ht="15">
      <c r="G60" s="242"/>
      <c r="H60" s="108"/>
      <c r="I60" s="396"/>
      <c r="J60" s="133"/>
      <c r="K60" s="404"/>
      <c r="L60" s="29"/>
    </row>
    <row r="61" spans="7:12" ht="15">
      <c r="G61" s="242"/>
      <c r="H61" s="108"/>
      <c r="I61" s="396"/>
      <c r="J61" s="133"/>
      <c r="K61" s="404"/>
      <c r="L61" s="29"/>
    </row>
    <row r="62" spans="7:12" ht="15">
      <c r="G62" s="242"/>
      <c r="H62" s="108"/>
      <c r="I62" s="396"/>
      <c r="J62" s="133"/>
      <c r="K62" s="404"/>
      <c r="L62" s="29"/>
    </row>
    <row r="63" spans="7:12" ht="15">
      <c r="G63" s="242"/>
      <c r="H63" s="108"/>
      <c r="I63" s="396"/>
      <c r="J63" s="133"/>
      <c r="K63" s="404"/>
      <c r="L63" s="29"/>
    </row>
    <row r="64" spans="7:12" ht="15">
      <c r="G64" s="242"/>
      <c r="H64" s="108"/>
      <c r="I64" s="396"/>
      <c r="J64" s="133"/>
      <c r="K64" s="404"/>
      <c r="L64" s="29"/>
    </row>
    <row r="65" spans="7:12" ht="15">
      <c r="G65" s="242"/>
      <c r="H65" s="108"/>
      <c r="I65" s="396"/>
      <c r="J65" s="133"/>
      <c r="K65" s="404"/>
      <c r="L65" s="29"/>
    </row>
    <row r="66" spans="7:12" ht="15">
      <c r="G66" s="242"/>
      <c r="H66" s="108"/>
      <c r="I66" s="396"/>
      <c r="J66" s="133"/>
      <c r="K66" s="404"/>
      <c r="L66" s="29"/>
    </row>
    <row r="67" spans="7:12" ht="15">
      <c r="G67" s="242"/>
      <c r="H67" s="108"/>
      <c r="I67" s="396"/>
      <c r="J67" s="133"/>
      <c r="K67" s="404"/>
      <c r="L67" s="29"/>
    </row>
    <row r="68" spans="7:12" ht="15">
      <c r="G68" s="242"/>
      <c r="H68" s="108"/>
      <c r="I68" s="396"/>
      <c r="J68" s="133"/>
      <c r="K68" s="404"/>
      <c r="L68" s="29"/>
    </row>
    <row r="69" spans="7:12" ht="15">
      <c r="G69" s="242"/>
      <c r="H69" s="108"/>
      <c r="I69" s="396"/>
      <c r="J69" s="133"/>
      <c r="K69" s="404"/>
      <c r="L69" s="29"/>
    </row>
    <row r="70" spans="7:12" ht="15">
      <c r="G70" s="242"/>
      <c r="H70" s="108"/>
      <c r="I70" s="396"/>
      <c r="J70" s="133"/>
      <c r="K70" s="404"/>
      <c r="L70" s="29"/>
    </row>
    <row r="71" spans="7:12" ht="15">
      <c r="G71" s="242"/>
      <c r="H71" s="108"/>
      <c r="I71" s="396"/>
      <c r="J71" s="133"/>
      <c r="K71" s="404"/>
      <c r="L71" s="29"/>
    </row>
    <row r="72" spans="7:12" ht="15">
      <c r="G72" s="242"/>
      <c r="H72" s="108"/>
      <c r="I72" s="396"/>
      <c r="J72" s="133"/>
      <c r="K72" s="404"/>
      <c r="L72" s="29"/>
    </row>
    <row r="73" spans="7:12" ht="15">
      <c r="G73" s="242"/>
      <c r="H73" s="108"/>
      <c r="I73" s="396"/>
      <c r="J73" s="133"/>
      <c r="K73" s="404"/>
      <c r="L73" s="29"/>
    </row>
    <row r="74" spans="7:12" ht="15">
      <c r="G74" s="242"/>
      <c r="H74" s="108"/>
      <c r="I74" s="396"/>
      <c r="J74" s="133"/>
      <c r="K74" s="404"/>
      <c r="L74" s="29"/>
    </row>
    <row r="75" spans="7:12" ht="15">
      <c r="G75" s="242"/>
      <c r="H75" s="108"/>
      <c r="I75" s="396"/>
      <c r="J75" s="133"/>
      <c r="K75" s="404"/>
      <c r="L75" s="29"/>
    </row>
    <row r="76" spans="7:12" ht="15">
      <c r="G76" s="242"/>
      <c r="H76" s="108"/>
      <c r="I76" s="396"/>
      <c r="J76" s="133"/>
      <c r="K76" s="404"/>
      <c r="L76" s="29"/>
    </row>
    <row r="77" spans="7:12" ht="15">
      <c r="G77" s="242"/>
      <c r="H77" s="108"/>
      <c r="I77" s="396"/>
      <c r="J77" s="133"/>
      <c r="K77" s="404"/>
      <c r="L77" s="29"/>
    </row>
    <row r="78" spans="7:12" ht="15">
      <c r="G78" s="242"/>
      <c r="H78" s="108"/>
      <c r="I78" s="396"/>
      <c r="J78" s="133"/>
      <c r="K78" s="404"/>
      <c r="L78" s="29"/>
    </row>
    <row r="79" spans="7:12" ht="15">
      <c r="G79" s="242"/>
      <c r="H79" s="108"/>
      <c r="I79" s="396"/>
      <c r="J79" s="133"/>
      <c r="K79" s="404"/>
      <c r="L79" s="29"/>
    </row>
    <row r="80" spans="7:12" ht="15">
      <c r="G80" s="242"/>
      <c r="H80" s="108"/>
      <c r="I80" s="396"/>
      <c r="J80" s="133"/>
      <c r="K80" s="404"/>
      <c r="L80" s="29"/>
    </row>
    <row r="81" spans="5:16" ht="15">
      <c r="E81" s="128"/>
      <c r="F81" s="128"/>
      <c r="G81" s="242"/>
      <c r="H81" s="108"/>
      <c r="I81" s="396"/>
      <c r="J81" s="133"/>
      <c r="K81" s="404"/>
      <c r="L81" s="29"/>
      <c r="M81" s="128"/>
      <c r="N81" s="128"/>
      <c r="O81" s="128"/>
      <c r="P81" s="128"/>
    </row>
    <row r="82" spans="5:16" ht="15">
      <c r="E82" s="128"/>
      <c r="F82" s="128"/>
      <c r="G82" s="242"/>
      <c r="H82" s="108"/>
      <c r="I82" s="396"/>
      <c r="J82" s="133"/>
      <c r="K82" s="404"/>
      <c r="L82" s="29"/>
      <c r="M82" s="128"/>
      <c r="N82" s="128"/>
      <c r="O82" s="128"/>
      <c r="P82" s="128"/>
    </row>
    <row r="83" spans="5:16" ht="15">
      <c r="E83" s="128"/>
      <c r="F83" s="128"/>
      <c r="G83" s="242"/>
      <c r="H83" s="108"/>
      <c r="I83" s="396"/>
      <c r="J83" s="133"/>
      <c r="K83" s="404"/>
      <c r="L83" s="29"/>
      <c r="M83" s="128"/>
      <c r="N83" s="128"/>
      <c r="O83" s="128"/>
      <c r="P83" s="128"/>
    </row>
    <row r="84" spans="5:16" ht="15">
      <c r="E84" s="128"/>
      <c r="F84" s="128"/>
      <c r="G84" s="242"/>
      <c r="H84" s="108"/>
      <c r="I84" s="396"/>
      <c r="J84" s="133"/>
      <c r="K84" s="404"/>
      <c r="L84" s="29"/>
      <c r="M84" s="128"/>
      <c r="N84" s="128"/>
      <c r="O84" s="128"/>
      <c r="P84" s="128"/>
    </row>
    <row r="85" spans="5:16" ht="15">
      <c r="E85" s="128"/>
      <c r="F85" s="128"/>
      <c r="G85" s="242"/>
      <c r="H85" s="108"/>
      <c r="I85" s="396"/>
      <c r="J85" s="133"/>
      <c r="K85" s="404"/>
      <c r="L85" s="29"/>
      <c r="M85" s="128"/>
      <c r="N85" s="128"/>
      <c r="O85" s="128"/>
      <c r="P85" s="128"/>
    </row>
    <row r="86" spans="5:16" ht="15">
      <c r="E86" s="128"/>
      <c r="F86" s="128"/>
      <c r="G86" s="242"/>
      <c r="H86" s="108"/>
      <c r="I86" s="396"/>
      <c r="J86" s="133"/>
      <c r="K86" s="404"/>
      <c r="L86" s="29"/>
      <c r="M86" s="128"/>
      <c r="N86" s="128"/>
      <c r="O86" s="128"/>
      <c r="P86" s="128"/>
    </row>
    <row r="87" spans="5:16" ht="15">
      <c r="E87" s="128"/>
      <c r="F87" s="128"/>
      <c r="G87" s="242"/>
      <c r="H87" s="108"/>
      <c r="I87" s="396"/>
      <c r="J87" s="133"/>
      <c r="K87" s="404"/>
      <c r="L87" s="29"/>
      <c r="M87" s="128"/>
      <c r="N87" s="128"/>
      <c r="O87" s="128"/>
      <c r="P87" s="128"/>
    </row>
    <row r="88" spans="5:16" ht="15">
      <c r="E88" s="128"/>
      <c r="F88" s="128"/>
      <c r="G88" s="242"/>
      <c r="H88" s="108"/>
      <c r="I88" s="396"/>
      <c r="J88" s="133"/>
      <c r="K88" s="404"/>
      <c r="L88" s="29"/>
      <c r="M88" s="128"/>
      <c r="N88" s="128"/>
      <c r="O88" s="128"/>
      <c r="P88" s="128"/>
    </row>
    <row r="89" spans="5:16" ht="15">
      <c r="E89" s="108"/>
      <c r="F89" s="108"/>
      <c r="G89" s="242"/>
      <c r="H89" s="108"/>
      <c r="I89" s="396"/>
      <c r="J89" s="133"/>
      <c r="K89" s="404"/>
      <c r="L89" s="213"/>
      <c r="M89" s="108"/>
      <c r="N89" s="108"/>
      <c r="O89" s="108"/>
      <c r="P89" s="108"/>
    </row>
    <row r="90" spans="5:16" ht="15">
      <c r="E90" s="108"/>
      <c r="F90" s="108"/>
      <c r="G90" s="242"/>
      <c r="H90" s="108"/>
      <c r="I90" s="396"/>
      <c r="J90" s="133"/>
      <c r="K90" s="404"/>
      <c r="L90" s="213"/>
      <c r="M90" s="108"/>
      <c r="N90" s="108"/>
      <c r="O90" s="108"/>
      <c r="P90" s="108"/>
    </row>
    <row r="91" spans="5:16" ht="15">
      <c r="E91" s="108"/>
      <c r="F91" s="108"/>
      <c r="G91" s="242"/>
      <c r="H91" s="108"/>
      <c r="I91" s="396"/>
      <c r="J91" s="133"/>
      <c r="K91" s="404"/>
      <c r="L91" s="213"/>
      <c r="M91" s="108"/>
      <c r="N91" s="108"/>
      <c r="O91" s="108"/>
      <c r="P91" s="108"/>
    </row>
    <row r="92" spans="5:16" ht="15">
      <c r="E92" s="108"/>
      <c r="F92" s="108"/>
      <c r="G92" s="242"/>
      <c r="H92" s="108"/>
      <c r="I92" s="396"/>
      <c r="J92" s="133"/>
      <c r="K92" s="404"/>
      <c r="L92" s="213"/>
      <c r="M92" s="108"/>
      <c r="N92" s="108"/>
      <c r="O92" s="108"/>
      <c r="P92" s="108"/>
    </row>
    <row r="93" spans="5:16" ht="15">
      <c r="E93" s="108"/>
      <c r="F93" s="108"/>
      <c r="G93" s="242"/>
      <c r="H93" s="108"/>
      <c r="I93" s="396"/>
      <c r="J93" s="133"/>
      <c r="K93" s="404"/>
      <c r="L93" s="213"/>
      <c r="M93" s="108"/>
      <c r="N93" s="108"/>
      <c r="O93" s="108"/>
      <c r="P93" s="108"/>
    </row>
    <row r="94" spans="5:16" ht="15">
      <c r="E94" s="108"/>
      <c r="F94" s="108"/>
      <c r="G94" s="242"/>
      <c r="H94" s="108"/>
      <c r="I94" s="396"/>
      <c r="J94" s="133"/>
      <c r="K94" s="404"/>
      <c r="L94" s="213"/>
      <c r="M94" s="108"/>
      <c r="N94" s="108"/>
      <c r="O94" s="108"/>
      <c r="P94" s="108"/>
    </row>
    <row r="95" spans="5:16" ht="15">
      <c r="E95" s="108"/>
      <c r="F95" s="108"/>
      <c r="G95" s="242"/>
      <c r="H95" s="108"/>
      <c r="I95" s="396"/>
      <c r="J95" s="133"/>
      <c r="K95" s="404"/>
      <c r="L95" s="213"/>
      <c r="M95" s="108"/>
      <c r="N95" s="108"/>
      <c r="O95" s="108"/>
      <c r="P95" s="108"/>
    </row>
    <row r="96" spans="5:16" ht="15">
      <c r="E96" s="108"/>
      <c r="F96" s="108"/>
      <c r="G96" s="242"/>
      <c r="H96" s="108"/>
      <c r="I96" s="396"/>
      <c r="J96" s="133"/>
      <c r="K96" s="404"/>
      <c r="L96" s="213"/>
      <c r="M96" s="108"/>
      <c r="N96" s="108"/>
      <c r="O96" s="108"/>
      <c r="P96" s="108"/>
    </row>
    <row r="97" spans="5:16" ht="15">
      <c r="E97" s="108"/>
      <c r="F97" s="108"/>
      <c r="G97" s="242"/>
      <c r="H97" s="108"/>
      <c r="I97" s="396"/>
      <c r="J97" s="133"/>
      <c r="K97" s="404"/>
      <c r="L97" s="213"/>
      <c r="M97" s="108"/>
      <c r="N97" s="108"/>
      <c r="O97" s="108"/>
      <c r="P97" s="108"/>
    </row>
    <row r="98" spans="5:16" ht="15">
      <c r="E98" s="108"/>
      <c r="F98" s="108"/>
      <c r="G98" s="242"/>
      <c r="H98" s="108"/>
      <c r="I98" s="396"/>
      <c r="J98" s="133"/>
      <c r="K98" s="404"/>
      <c r="L98" s="213"/>
      <c r="M98" s="108"/>
      <c r="N98" s="108"/>
      <c r="O98" s="108"/>
      <c r="P98" s="108"/>
    </row>
    <row r="99" spans="5:16" ht="15">
      <c r="E99" s="108"/>
      <c r="F99" s="108"/>
      <c r="G99" s="242"/>
      <c r="H99" s="108"/>
      <c r="I99" s="396"/>
      <c r="J99" s="133"/>
      <c r="K99" s="404"/>
      <c r="L99" s="213"/>
      <c r="M99" s="108"/>
      <c r="N99" s="108"/>
      <c r="O99" s="108"/>
      <c r="P99" s="108"/>
    </row>
    <row r="100" spans="5:16" ht="15">
      <c r="E100" s="108"/>
      <c r="F100" s="108"/>
      <c r="G100" s="242"/>
      <c r="H100" s="108"/>
      <c r="I100" s="396"/>
      <c r="J100" s="133"/>
      <c r="K100" s="404"/>
      <c r="L100" s="213"/>
      <c r="M100" s="108"/>
      <c r="N100" s="108"/>
      <c r="O100" s="108"/>
      <c r="P100" s="108"/>
    </row>
    <row r="101" spans="5:16" ht="15">
      <c r="E101" s="108"/>
      <c r="F101" s="108"/>
      <c r="G101" s="242"/>
      <c r="H101" s="108"/>
      <c r="I101" s="396"/>
      <c r="J101" s="133"/>
      <c r="K101" s="404"/>
      <c r="L101" s="213"/>
      <c r="M101" s="108"/>
      <c r="N101" s="108"/>
      <c r="O101" s="108"/>
      <c r="P101" s="108"/>
    </row>
    <row r="102" spans="5:16" ht="15">
      <c r="E102" s="108"/>
      <c r="F102" s="108"/>
      <c r="G102" s="242"/>
      <c r="H102" s="108"/>
      <c r="I102" s="396"/>
      <c r="J102" s="133"/>
      <c r="K102" s="404"/>
      <c r="L102" s="213"/>
      <c r="M102" s="108"/>
      <c r="N102" s="108"/>
      <c r="O102" s="108"/>
      <c r="P102" s="108"/>
    </row>
    <row r="103" spans="5:16" ht="15">
      <c r="E103" s="108"/>
      <c r="F103" s="108"/>
      <c r="G103" s="242"/>
      <c r="H103" s="108"/>
      <c r="I103" s="396"/>
      <c r="J103" s="133"/>
      <c r="K103" s="404"/>
      <c r="L103" s="213"/>
      <c r="M103" s="108"/>
      <c r="N103" s="108"/>
      <c r="O103" s="108"/>
      <c r="P103" s="108"/>
    </row>
    <row r="104" spans="5:16" ht="15">
      <c r="E104" s="108"/>
      <c r="F104" s="108"/>
      <c r="G104" s="242"/>
      <c r="H104" s="108"/>
      <c r="I104" s="396"/>
      <c r="J104" s="133"/>
      <c r="K104" s="404"/>
      <c r="L104" s="213"/>
      <c r="M104" s="108"/>
      <c r="N104" s="108"/>
      <c r="O104" s="108"/>
      <c r="P104" s="108"/>
    </row>
    <row r="105" spans="5:16" ht="15">
      <c r="E105" s="108"/>
      <c r="F105" s="108"/>
      <c r="G105" s="242"/>
      <c r="H105" s="108"/>
      <c r="I105" s="396"/>
      <c r="J105" s="133"/>
      <c r="K105" s="404"/>
      <c r="L105" s="213"/>
      <c r="M105" s="108"/>
      <c r="N105" s="108"/>
      <c r="O105" s="108"/>
      <c r="P105" s="108"/>
    </row>
    <row r="106" spans="5:16" ht="15">
      <c r="E106" s="108"/>
      <c r="F106" s="108"/>
      <c r="G106" s="242"/>
      <c r="H106" s="108"/>
      <c r="I106" s="396"/>
      <c r="J106" s="133"/>
      <c r="K106" s="404"/>
      <c r="L106" s="213"/>
      <c r="M106" s="108"/>
      <c r="N106" s="108"/>
      <c r="O106" s="108"/>
      <c r="P106" s="108"/>
    </row>
    <row r="107" spans="5:16" ht="15">
      <c r="E107" s="108"/>
      <c r="F107" s="108"/>
      <c r="G107" s="242"/>
      <c r="H107" s="108"/>
      <c r="I107" s="396"/>
      <c r="J107" s="133"/>
      <c r="K107" s="404"/>
      <c r="L107" s="213"/>
      <c r="M107" s="108"/>
      <c r="N107" s="108"/>
      <c r="O107" s="108"/>
      <c r="P107" s="108"/>
    </row>
    <row r="108" spans="5:16" ht="15">
      <c r="E108" s="108"/>
      <c r="F108" s="108"/>
      <c r="G108" s="242"/>
      <c r="H108" s="108"/>
      <c r="I108" s="396"/>
      <c r="J108" s="133"/>
      <c r="K108" s="404"/>
      <c r="L108" s="213"/>
      <c r="M108" s="108"/>
      <c r="N108" s="108"/>
      <c r="O108" s="108"/>
      <c r="P108" s="108"/>
    </row>
    <row r="109" spans="5:16" ht="15">
      <c r="E109" s="108"/>
      <c r="F109" s="108"/>
      <c r="G109" s="242"/>
      <c r="H109" s="108"/>
      <c r="I109" s="396"/>
      <c r="J109" s="133"/>
      <c r="K109" s="404"/>
      <c r="L109" s="213"/>
      <c r="M109" s="108"/>
      <c r="N109" s="108"/>
      <c r="O109" s="108"/>
      <c r="P109" s="108"/>
    </row>
    <row r="110" spans="5:16" ht="15">
      <c r="E110" s="108"/>
      <c r="F110" s="108"/>
      <c r="G110" s="242"/>
      <c r="H110" s="108"/>
      <c r="I110" s="396"/>
      <c r="J110" s="133"/>
      <c r="K110" s="404"/>
      <c r="L110" s="213"/>
      <c r="M110" s="108"/>
      <c r="N110" s="108"/>
      <c r="O110" s="108"/>
      <c r="P110" s="108"/>
    </row>
    <row r="111" spans="5:16" ht="15">
      <c r="E111" s="108"/>
      <c r="F111" s="108"/>
      <c r="G111" s="242"/>
      <c r="H111" s="108"/>
      <c r="I111" s="396"/>
      <c r="J111" s="133"/>
      <c r="K111" s="404"/>
      <c r="L111" s="213"/>
      <c r="M111" s="108"/>
      <c r="N111" s="108"/>
      <c r="O111" s="108"/>
      <c r="P111" s="108"/>
    </row>
    <row r="112" spans="5:16" ht="15">
      <c r="E112" s="108"/>
      <c r="F112" s="108"/>
      <c r="G112" s="242"/>
      <c r="H112" s="108"/>
      <c r="I112" s="396"/>
      <c r="J112" s="133"/>
      <c r="K112" s="404"/>
      <c r="L112" s="213"/>
      <c r="M112" s="108"/>
      <c r="N112" s="108"/>
      <c r="O112" s="108"/>
      <c r="P112" s="108"/>
    </row>
    <row r="113" spans="5:16" ht="15">
      <c r="E113" s="108"/>
      <c r="F113" s="108"/>
      <c r="G113" s="242"/>
      <c r="H113" s="108"/>
      <c r="I113" s="396"/>
      <c r="J113" s="133"/>
      <c r="K113" s="404"/>
      <c r="L113" s="213"/>
      <c r="M113" s="108"/>
      <c r="N113" s="108"/>
      <c r="O113" s="108"/>
      <c r="P113" s="108"/>
    </row>
    <row r="114" spans="5:16" ht="15">
      <c r="E114" s="108"/>
      <c r="F114" s="108"/>
      <c r="G114" s="242"/>
      <c r="H114" s="108"/>
      <c r="I114" s="396"/>
      <c r="J114" s="133"/>
      <c r="K114" s="404"/>
      <c r="L114" s="213"/>
      <c r="M114" s="108"/>
      <c r="N114" s="108"/>
      <c r="O114" s="108"/>
      <c r="P114" s="108"/>
    </row>
    <row r="115" spans="5:16" ht="15">
      <c r="E115" s="108"/>
      <c r="F115" s="108"/>
      <c r="G115" s="242"/>
      <c r="H115" s="108"/>
      <c r="I115" s="396"/>
      <c r="J115" s="133"/>
      <c r="K115" s="404"/>
      <c r="L115" s="213"/>
      <c r="M115" s="108"/>
      <c r="N115" s="108"/>
      <c r="O115" s="108"/>
      <c r="P115" s="108"/>
    </row>
    <row r="116" spans="5:16" ht="15">
      <c r="E116" s="108"/>
      <c r="F116" s="108"/>
      <c r="G116" s="242"/>
      <c r="H116" s="108"/>
      <c r="I116" s="396"/>
      <c r="J116" s="133"/>
      <c r="K116" s="404"/>
      <c r="L116" s="213"/>
      <c r="M116" s="108"/>
      <c r="N116" s="108"/>
      <c r="O116" s="108"/>
      <c r="P116" s="108"/>
    </row>
    <row r="117" spans="5:16" ht="15">
      <c r="E117" s="108"/>
      <c r="F117" s="108"/>
      <c r="G117" s="242"/>
      <c r="H117" s="108"/>
      <c r="I117" s="396"/>
      <c r="J117" s="133"/>
      <c r="K117" s="404"/>
      <c r="L117" s="213"/>
      <c r="M117" s="108"/>
      <c r="N117" s="108"/>
      <c r="O117" s="108"/>
      <c r="P117" s="108"/>
    </row>
    <row r="118" spans="5:16" ht="15">
      <c r="E118" s="108"/>
      <c r="F118" s="108"/>
      <c r="G118" s="242"/>
      <c r="H118" s="108"/>
      <c r="I118" s="396"/>
      <c r="J118" s="133"/>
      <c r="K118" s="404"/>
      <c r="L118" s="213"/>
      <c r="M118" s="108"/>
      <c r="N118" s="108"/>
      <c r="O118" s="108"/>
      <c r="P118" s="108"/>
    </row>
    <row r="119" spans="5:16" ht="15">
      <c r="E119" s="108"/>
      <c r="F119" s="108"/>
      <c r="G119" s="242"/>
      <c r="H119" s="108"/>
      <c r="I119" s="396"/>
      <c r="J119" s="133"/>
      <c r="K119" s="404"/>
      <c r="L119" s="213"/>
      <c r="M119" s="108"/>
      <c r="N119" s="108"/>
      <c r="O119" s="108"/>
      <c r="P119" s="108"/>
    </row>
    <row r="120" spans="5:16" ht="15">
      <c r="E120" s="108"/>
      <c r="F120" s="108"/>
      <c r="G120" s="242"/>
      <c r="H120" s="108"/>
      <c r="I120" s="396"/>
      <c r="J120" s="133"/>
      <c r="K120" s="404"/>
      <c r="L120" s="213"/>
      <c r="M120" s="108"/>
      <c r="N120" s="108"/>
      <c r="O120" s="108"/>
      <c r="P120" s="108"/>
    </row>
    <row r="121" spans="5:16" ht="15">
      <c r="E121" s="108"/>
      <c r="F121" s="108"/>
      <c r="G121" s="242"/>
      <c r="H121" s="108"/>
      <c r="I121" s="396"/>
      <c r="J121" s="133"/>
      <c r="K121" s="404"/>
      <c r="L121" s="213"/>
      <c r="M121" s="108"/>
      <c r="N121" s="108"/>
      <c r="O121" s="108"/>
      <c r="P121" s="108"/>
    </row>
    <row r="122" spans="5:16" ht="15">
      <c r="E122" s="108"/>
      <c r="F122" s="108"/>
      <c r="G122" s="242"/>
      <c r="H122" s="108"/>
      <c r="I122" s="396"/>
      <c r="J122" s="133"/>
      <c r="K122" s="404"/>
      <c r="L122" s="213"/>
      <c r="M122" s="108"/>
      <c r="N122" s="108"/>
      <c r="O122" s="108"/>
      <c r="P122" s="108"/>
    </row>
    <row r="123" spans="5:16" ht="15">
      <c r="E123" s="108"/>
      <c r="F123" s="108"/>
      <c r="G123" s="242"/>
      <c r="H123" s="108"/>
      <c r="I123" s="396"/>
      <c r="J123" s="133"/>
      <c r="K123" s="404"/>
      <c r="L123" s="213"/>
      <c r="M123" s="108"/>
      <c r="N123" s="108"/>
      <c r="O123" s="108"/>
      <c r="P123" s="108"/>
    </row>
    <row r="124" spans="5:16" ht="15">
      <c r="E124" s="108"/>
      <c r="F124" s="108"/>
      <c r="G124" s="242"/>
      <c r="H124" s="108"/>
      <c r="I124" s="396"/>
      <c r="J124" s="133"/>
      <c r="K124" s="404"/>
      <c r="L124" s="213"/>
      <c r="M124" s="108"/>
      <c r="N124" s="108"/>
      <c r="O124" s="108"/>
      <c r="P124" s="108"/>
    </row>
    <row r="125" spans="5:16" ht="15">
      <c r="E125" s="108"/>
      <c r="F125" s="108"/>
      <c r="G125" s="242"/>
      <c r="H125" s="108"/>
      <c r="I125" s="396"/>
      <c r="J125" s="133"/>
      <c r="K125" s="404"/>
      <c r="L125" s="213"/>
      <c r="M125" s="108"/>
      <c r="N125" s="108"/>
      <c r="O125" s="108"/>
      <c r="P125" s="108"/>
    </row>
    <row r="126" spans="5:16" ht="15">
      <c r="E126" s="108"/>
      <c r="F126" s="108"/>
      <c r="G126" s="242"/>
      <c r="H126" s="108"/>
      <c r="I126" s="396"/>
      <c r="J126" s="133"/>
      <c r="K126" s="404"/>
      <c r="L126" s="213"/>
      <c r="M126" s="108"/>
      <c r="N126" s="108"/>
      <c r="O126" s="108"/>
      <c r="P126" s="108"/>
    </row>
    <row r="127" spans="5:16" ht="15">
      <c r="E127" s="108"/>
      <c r="F127" s="108"/>
      <c r="G127" s="242"/>
      <c r="H127" s="108"/>
      <c r="I127" s="396"/>
      <c r="J127" s="133"/>
      <c r="K127" s="404"/>
      <c r="L127" s="213"/>
      <c r="M127" s="108"/>
      <c r="N127" s="108"/>
      <c r="O127" s="108"/>
      <c r="P127" s="108"/>
    </row>
    <row r="128" spans="5:16" ht="15">
      <c r="E128" s="108"/>
      <c r="F128" s="108"/>
      <c r="G128" s="242"/>
      <c r="H128" s="108"/>
      <c r="I128" s="396"/>
      <c r="J128" s="133"/>
      <c r="K128" s="404"/>
      <c r="L128" s="213"/>
      <c r="M128" s="108"/>
      <c r="N128" s="108"/>
      <c r="O128" s="108"/>
      <c r="P128" s="108"/>
    </row>
    <row r="129" spans="5:16" ht="15">
      <c r="E129" s="108"/>
      <c r="F129" s="108"/>
      <c r="G129" s="242"/>
      <c r="H129" s="108"/>
      <c r="I129" s="396"/>
      <c r="J129" s="133"/>
      <c r="K129" s="404"/>
      <c r="L129" s="213"/>
      <c r="M129" s="108"/>
      <c r="N129" s="108"/>
      <c r="O129" s="108"/>
      <c r="P129" s="108"/>
    </row>
    <row r="130" spans="5:16" ht="15">
      <c r="E130" s="108"/>
      <c r="F130" s="108"/>
      <c r="G130" s="242"/>
      <c r="H130" s="108"/>
      <c r="I130" s="396"/>
      <c r="J130" s="133"/>
      <c r="K130" s="404"/>
      <c r="L130" s="213"/>
      <c r="M130" s="108"/>
      <c r="N130" s="108"/>
      <c r="O130" s="108"/>
      <c r="P130" s="108"/>
    </row>
    <row r="131" spans="5:16" ht="15">
      <c r="E131" s="108"/>
      <c r="F131" s="108"/>
      <c r="G131" s="242"/>
      <c r="H131" s="108"/>
      <c r="I131" s="396"/>
      <c r="J131" s="133"/>
      <c r="K131" s="404"/>
      <c r="L131" s="213"/>
      <c r="M131" s="108"/>
      <c r="N131" s="108"/>
      <c r="O131" s="108"/>
      <c r="P131" s="108"/>
    </row>
    <row r="132" spans="5:16" ht="15">
      <c r="E132" s="108"/>
      <c r="F132" s="108"/>
      <c r="G132" s="242"/>
      <c r="H132" s="108"/>
      <c r="I132" s="396"/>
      <c r="J132" s="133"/>
      <c r="K132" s="404"/>
      <c r="L132" s="213"/>
      <c r="M132" s="108"/>
      <c r="N132" s="108"/>
      <c r="O132" s="108"/>
      <c r="P132" s="108"/>
    </row>
    <row r="133" spans="5:16" ht="15">
      <c r="E133" s="108"/>
      <c r="F133" s="108"/>
      <c r="G133" s="242"/>
      <c r="H133" s="108"/>
      <c r="I133" s="396"/>
      <c r="J133" s="133"/>
      <c r="K133" s="404"/>
      <c r="L133" s="213"/>
      <c r="M133" s="108"/>
      <c r="N133" s="108"/>
      <c r="O133" s="108"/>
      <c r="P133" s="108"/>
    </row>
    <row r="134" spans="5:16" ht="15">
      <c r="E134" s="108"/>
      <c r="F134" s="108"/>
      <c r="G134" s="242"/>
      <c r="H134" s="108"/>
      <c r="I134" s="396"/>
      <c r="J134" s="133"/>
      <c r="K134" s="404"/>
      <c r="L134" s="213"/>
      <c r="M134" s="108"/>
      <c r="N134" s="108"/>
      <c r="O134" s="108"/>
      <c r="P134" s="108"/>
    </row>
    <row r="135" spans="5:16" ht="15">
      <c r="E135" s="128"/>
      <c r="F135" s="128"/>
      <c r="G135" s="243"/>
      <c r="H135" s="128"/>
      <c r="I135" s="405"/>
      <c r="J135" s="129"/>
      <c r="K135" s="132"/>
      <c r="L135" s="29"/>
      <c r="M135" s="128"/>
      <c r="N135" s="128"/>
      <c r="O135" s="128"/>
      <c r="P135" s="128"/>
    </row>
    <row r="136" spans="5:16" ht="15">
      <c r="E136" s="128"/>
      <c r="F136" s="128"/>
      <c r="G136" s="243"/>
      <c r="H136" s="128"/>
      <c r="I136" s="405"/>
      <c r="J136" s="129"/>
      <c r="K136" s="132"/>
      <c r="L136" s="29"/>
      <c r="M136" s="128"/>
      <c r="N136" s="128"/>
      <c r="O136" s="128"/>
      <c r="P136" s="128"/>
    </row>
    <row r="137" spans="5:16" ht="15">
      <c r="E137" s="128"/>
      <c r="F137" s="128"/>
      <c r="G137" s="243"/>
      <c r="H137" s="128"/>
      <c r="I137" s="405"/>
      <c r="J137" s="129"/>
      <c r="K137" s="132"/>
      <c r="L137" s="29"/>
      <c r="M137" s="128"/>
      <c r="N137" s="128"/>
      <c r="O137" s="128"/>
      <c r="P137" s="128"/>
    </row>
    <row r="138" spans="5:16" ht="15">
      <c r="E138" s="128"/>
      <c r="F138" s="128"/>
      <c r="G138" s="243"/>
      <c r="H138" s="128"/>
      <c r="I138" s="405"/>
      <c r="J138" s="129"/>
      <c r="K138" s="132"/>
      <c r="L138" s="29"/>
      <c r="M138" s="128"/>
      <c r="N138" s="128"/>
      <c r="O138" s="128"/>
      <c r="P138" s="128"/>
    </row>
    <row r="139" spans="5:16" ht="15">
      <c r="E139" s="128"/>
      <c r="F139" s="128"/>
      <c r="G139" s="243"/>
      <c r="H139" s="128"/>
      <c r="I139" s="405"/>
      <c r="J139" s="129"/>
      <c r="K139" s="132"/>
      <c r="L139" s="29"/>
      <c r="M139" s="128"/>
      <c r="N139" s="128"/>
      <c r="O139" s="128"/>
      <c r="P139" s="128"/>
    </row>
    <row r="140" spans="5:16" ht="15">
      <c r="E140" s="128"/>
      <c r="F140" s="128"/>
      <c r="G140" s="243"/>
      <c r="H140" s="128"/>
      <c r="I140" s="405"/>
      <c r="J140" s="129"/>
      <c r="K140" s="132"/>
      <c r="L140" s="29"/>
      <c r="M140" s="128"/>
      <c r="N140" s="128"/>
      <c r="O140" s="128"/>
      <c r="P140" s="128"/>
    </row>
    <row r="141" spans="5:16" ht="15">
      <c r="E141" s="128"/>
      <c r="F141" s="128"/>
      <c r="G141" s="243"/>
      <c r="H141" s="128"/>
      <c r="I141" s="405"/>
      <c r="J141" s="129"/>
      <c r="K141" s="132"/>
      <c r="L141" s="29"/>
      <c r="M141" s="128"/>
      <c r="N141" s="128"/>
      <c r="O141" s="128"/>
      <c r="P141" s="128"/>
    </row>
    <row r="142" spans="5:16" ht="15">
      <c r="E142" s="128"/>
      <c r="F142" s="128"/>
      <c r="G142" s="243"/>
      <c r="H142" s="128"/>
      <c r="I142" s="405"/>
      <c r="J142" s="129"/>
      <c r="K142" s="132"/>
      <c r="L142" s="29"/>
      <c r="M142" s="128"/>
      <c r="N142" s="128"/>
      <c r="O142" s="128"/>
      <c r="P142" s="128"/>
    </row>
    <row r="143" spans="5:16" ht="15">
      <c r="E143" s="128"/>
      <c r="F143" s="128"/>
      <c r="G143" s="243"/>
      <c r="H143" s="128"/>
      <c r="I143" s="405"/>
      <c r="J143" s="129"/>
      <c r="K143" s="132"/>
      <c r="L143" s="29"/>
      <c r="M143" s="128"/>
      <c r="N143" s="128"/>
      <c r="O143" s="128"/>
      <c r="P143" s="128"/>
    </row>
    <row r="144" spans="5:16" ht="15">
      <c r="E144" s="128"/>
      <c r="F144" s="128"/>
      <c r="G144" s="243"/>
      <c r="H144" s="128"/>
      <c r="I144" s="405"/>
      <c r="J144" s="129"/>
      <c r="K144" s="132"/>
      <c r="L144" s="29"/>
      <c r="M144" s="128"/>
      <c r="N144" s="128"/>
      <c r="O144" s="128"/>
      <c r="P144" s="128"/>
    </row>
    <row r="145" spans="7:12" ht="15">
      <c r="G145" s="243"/>
      <c r="H145" s="128"/>
      <c r="I145" s="405"/>
      <c r="J145" s="129"/>
      <c r="K145" s="132"/>
      <c r="L145" s="29"/>
    </row>
    <row r="146" spans="7:12" ht="15">
      <c r="G146" s="243"/>
      <c r="H146" s="128"/>
      <c r="I146" s="405"/>
      <c r="J146" s="129"/>
      <c r="K146" s="132"/>
      <c r="L146" s="29"/>
    </row>
    <row r="147" spans="7:12" ht="15">
      <c r="G147" s="243"/>
      <c r="H147" s="128"/>
      <c r="I147" s="405"/>
      <c r="J147" s="129"/>
      <c r="K147" s="132"/>
      <c r="L147" s="29"/>
    </row>
    <row r="148" spans="7:12" ht="15">
      <c r="G148" s="243"/>
      <c r="H148" s="128"/>
      <c r="I148" s="405"/>
      <c r="J148" s="129"/>
      <c r="K148" s="132"/>
      <c r="L148" s="29"/>
    </row>
    <row r="149" spans="7:12" ht="15">
      <c r="G149" s="243"/>
      <c r="H149" s="128"/>
      <c r="I149" s="405"/>
      <c r="J149" s="129"/>
      <c r="K149" s="132"/>
      <c r="L149" s="29"/>
    </row>
    <row r="150" spans="7:12" ht="15">
      <c r="G150" s="243"/>
      <c r="H150" s="128"/>
      <c r="I150" s="405"/>
      <c r="J150" s="129"/>
      <c r="K150" s="132"/>
      <c r="L150" s="29"/>
    </row>
    <row r="151" spans="7:12" ht="15">
      <c r="G151" s="243"/>
      <c r="H151" s="128"/>
      <c r="I151" s="405"/>
      <c r="J151" s="129"/>
      <c r="K151" s="132"/>
      <c r="L151" s="29"/>
    </row>
    <row r="152" spans="7:12" ht="15">
      <c r="G152" s="243"/>
      <c r="H152" s="128"/>
      <c r="I152" s="405"/>
      <c r="J152" s="129"/>
      <c r="K152" s="132"/>
      <c r="L152" s="29"/>
    </row>
    <row r="153" spans="7:12" ht="15">
      <c r="G153" s="243"/>
      <c r="H153" s="128"/>
      <c r="I153" s="405"/>
      <c r="J153" s="129"/>
      <c r="K153" s="132"/>
      <c r="L153" s="29"/>
    </row>
    <row r="154" spans="7:12" ht="15">
      <c r="G154" s="243"/>
      <c r="H154" s="128"/>
      <c r="I154" s="405"/>
      <c r="J154" s="129"/>
      <c r="K154" s="132"/>
      <c r="L154" s="29"/>
    </row>
    <row r="155" spans="7:12" ht="15">
      <c r="G155" s="243"/>
      <c r="H155" s="128"/>
      <c r="I155" s="405"/>
      <c r="J155" s="129"/>
      <c r="K155" s="132"/>
      <c r="L155" s="29"/>
    </row>
    <row r="156" spans="7:12" ht="15">
      <c r="G156" s="243"/>
      <c r="H156" s="128"/>
      <c r="I156" s="405"/>
      <c r="J156" s="129"/>
      <c r="K156" s="132"/>
      <c r="L156" s="29"/>
    </row>
    <row r="157" spans="7:12" ht="15">
      <c r="G157" s="243"/>
      <c r="H157" s="128"/>
      <c r="I157" s="405"/>
      <c r="J157" s="129"/>
      <c r="K157" s="132"/>
      <c r="L157" s="29"/>
    </row>
    <row r="158" spans="7:12" ht="15">
      <c r="G158" s="243"/>
      <c r="H158" s="128"/>
      <c r="I158" s="405"/>
      <c r="J158" s="129"/>
      <c r="K158" s="132"/>
      <c r="L158" s="29"/>
    </row>
    <row r="159" spans="7:12" ht="15">
      <c r="G159" s="243"/>
      <c r="H159" s="128"/>
      <c r="I159" s="405"/>
      <c r="J159" s="129"/>
      <c r="K159" s="132"/>
      <c r="L159" s="29"/>
    </row>
    <row r="160" spans="7:12" ht="15">
      <c r="G160" s="243"/>
      <c r="H160" s="128"/>
      <c r="I160" s="405"/>
      <c r="J160" s="129"/>
      <c r="K160" s="132"/>
      <c r="L160" s="29"/>
    </row>
    <row r="161" spans="7:12" ht="15">
      <c r="G161" s="243"/>
      <c r="H161" s="128"/>
      <c r="I161" s="405"/>
      <c r="J161" s="129"/>
      <c r="K161" s="132"/>
      <c r="L161" s="29"/>
    </row>
    <row r="162" spans="7:12" ht="15">
      <c r="G162" s="243"/>
      <c r="H162" s="128"/>
      <c r="I162" s="405"/>
      <c r="J162" s="129"/>
      <c r="K162" s="132"/>
      <c r="L162" s="29"/>
    </row>
    <row r="163" spans="7:12" ht="15">
      <c r="G163" s="243"/>
      <c r="H163" s="128"/>
      <c r="I163" s="405"/>
      <c r="J163" s="129"/>
      <c r="K163" s="132"/>
      <c r="L163" s="29"/>
    </row>
    <row r="164" spans="7:12" ht="15">
      <c r="G164" s="243"/>
      <c r="H164" s="128"/>
      <c r="I164" s="405"/>
      <c r="J164" s="129"/>
      <c r="K164" s="132"/>
      <c r="L164" s="29"/>
    </row>
    <row r="165" spans="7:12" ht="15">
      <c r="G165" s="243"/>
      <c r="H165" s="128"/>
      <c r="I165" s="405"/>
      <c r="J165" s="129"/>
      <c r="K165" s="132"/>
      <c r="L165" s="29"/>
    </row>
    <row r="166" spans="7:12" ht="15">
      <c r="G166" s="243"/>
      <c r="H166" s="128"/>
      <c r="I166" s="405"/>
      <c r="J166" s="129"/>
      <c r="K166" s="132"/>
      <c r="L166" s="29"/>
    </row>
    <row r="167" spans="7:12" ht="15">
      <c r="G167" s="243"/>
      <c r="H167" s="128"/>
      <c r="I167" s="405"/>
      <c r="J167" s="129"/>
      <c r="K167" s="132"/>
      <c r="L167" s="29"/>
    </row>
    <row r="168" spans="7:12" ht="15">
      <c r="G168" s="243"/>
      <c r="H168" s="128"/>
      <c r="I168" s="405"/>
      <c r="J168" s="129"/>
      <c r="K168" s="132"/>
      <c r="L168" s="29"/>
    </row>
    <row r="169" spans="7:12" ht="15">
      <c r="G169" s="243"/>
      <c r="H169" s="128"/>
      <c r="I169" s="405"/>
      <c r="J169" s="129"/>
      <c r="K169" s="132"/>
      <c r="L169" s="29"/>
    </row>
    <row r="170" spans="7:12" ht="15">
      <c r="G170" s="243"/>
      <c r="H170" s="128"/>
      <c r="I170" s="405"/>
      <c r="J170" s="129"/>
      <c r="K170" s="132"/>
      <c r="L170" s="29"/>
    </row>
    <row r="171" spans="7:12" ht="15">
      <c r="G171" s="243"/>
      <c r="H171" s="128"/>
      <c r="I171" s="405"/>
      <c r="J171" s="129"/>
      <c r="K171" s="132"/>
      <c r="L171" s="29"/>
    </row>
    <row r="172" spans="7:12" ht="15">
      <c r="G172" s="243"/>
      <c r="H172" s="128"/>
      <c r="I172" s="405"/>
      <c r="J172" s="129"/>
      <c r="K172" s="132"/>
      <c r="L172" s="29"/>
    </row>
    <row r="173" spans="7:12" ht="15">
      <c r="G173" s="243"/>
      <c r="H173" s="128"/>
      <c r="I173" s="405"/>
      <c r="J173" s="129"/>
      <c r="K173" s="132"/>
      <c r="L173" s="29"/>
    </row>
    <row r="174" spans="7:12" ht="15">
      <c r="G174" s="243"/>
      <c r="H174" s="128"/>
      <c r="I174" s="405"/>
      <c r="J174" s="129"/>
      <c r="K174" s="132"/>
      <c r="L174" s="29"/>
    </row>
    <row r="175" spans="7:12" ht="15">
      <c r="G175" s="243"/>
      <c r="H175" s="128"/>
      <c r="I175" s="405"/>
      <c r="J175" s="129"/>
      <c r="K175" s="132"/>
      <c r="L175" s="29"/>
    </row>
    <row r="176" spans="7:12" ht="15">
      <c r="G176" s="243"/>
      <c r="H176" s="128"/>
      <c r="I176" s="405"/>
      <c r="J176" s="129"/>
      <c r="K176" s="132"/>
      <c r="L176" s="29"/>
    </row>
    <row r="177" spans="7:12" ht="15">
      <c r="G177" s="243"/>
      <c r="H177" s="128"/>
      <c r="I177" s="405"/>
      <c r="J177" s="129"/>
      <c r="K177" s="132"/>
      <c r="L177" s="29"/>
    </row>
    <row r="178" spans="7:12" ht="15">
      <c r="G178" s="243"/>
      <c r="H178" s="128"/>
      <c r="I178" s="405"/>
      <c r="J178" s="129"/>
      <c r="K178" s="132"/>
      <c r="L178" s="29"/>
    </row>
    <row r="179" spans="7:12" ht="15">
      <c r="G179" s="243"/>
      <c r="H179" s="128"/>
      <c r="I179" s="405"/>
      <c r="J179" s="129"/>
      <c r="K179" s="132"/>
      <c r="L179" s="29"/>
    </row>
    <row r="180" spans="7:12" ht="15">
      <c r="G180" s="243"/>
      <c r="H180" s="128"/>
      <c r="I180" s="405"/>
      <c r="J180" s="129"/>
      <c r="K180" s="132"/>
      <c r="L180" s="29"/>
    </row>
    <row r="181" spans="7:12" ht="15">
      <c r="G181" s="243"/>
      <c r="H181" s="128"/>
      <c r="I181" s="405"/>
      <c r="J181" s="129"/>
      <c r="K181" s="132"/>
      <c r="L181" s="29"/>
    </row>
    <row r="182" spans="7:12" ht="15">
      <c r="G182" s="243"/>
      <c r="H182" s="128"/>
      <c r="I182" s="405"/>
      <c r="J182" s="129"/>
      <c r="K182" s="132"/>
      <c r="L182" s="29"/>
    </row>
    <row r="183" spans="7:12" ht="15">
      <c r="G183" s="243"/>
      <c r="H183" s="128"/>
      <c r="I183" s="405"/>
      <c r="J183" s="129"/>
      <c r="K183" s="132"/>
      <c r="L183" s="29"/>
    </row>
    <row r="184" spans="7:12" ht="15">
      <c r="G184" s="243"/>
      <c r="H184" s="128"/>
      <c r="I184" s="405"/>
      <c r="J184" s="129"/>
      <c r="K184" s="132"/>
      <c r="L184" s="29"/>
    </row>
    <row r="185" spans="7:12" ht="15">
      <c r="G185" s="243"/>
      <c r="H185" s="128"/>
      <c r="I185" s="405"/>
      <c r="J185" s="129"/>
      <c r="K185" s="132"/>
      <c r="L185" s="29"/>
    </row>
    <row r="186" spans="7:12" ht="15">
      <c r="G186" s="243"/>
      <c r="H186" s="128"/>
      <c r="I186" s="405"/>
      <c r="J186" s="129"/>
      <c r="K186" s="132"/>
      <c r="L186" s="29"/>
    </row>
    <row r="187" spans="7:12" ht="15">
      <c r="G187" s="243"/>
      <c r="H187" s="128"/>
      <c r="I187" s="405"/>
      <c r="J187" s="129"/>
      <c r="K187" s="132"/>
      <c r="L187" s="29"/>
    </row>
    <row r="188" spans="7:12" ht="15">
      <c r="G188" s="243"/>
      <c r="H188" s="128"/>
      <c r="I188" s="405"/>
      <c r="J188" s="129"/>
      <c r="K188" s="132"/>
      <c r="L188" s="29"/>
    </row>
    <row r="189" spans="7:12" ht="15">
      <c r="G189" s="243"/>
      <c r="H189" s="128"/>
      <c r="I189" s="405"/>
      <c r="J189" s="129"/>
      <c r="K189" s="132"/>
      <c r="L189" s="29"/>
    </row>
    <row r="190" spans="7:12" ht="15">
      <c r="G190" s="243"/>
      <c r="H190" s="128"/>
      <c r="I190" s="405"/>
      <c r="J190" s="129"/>
      <c r="K190" s="132"/>
      <c r="L190" s="29"/>
    </row>
    <row r="191" spans="7:12" ht="15">
      <c r="G191" s="243"/>
      <c r="H191" s="128"/>
      <c r="I191" s="405"/>
      <c r="J191" s="129"/>
      <c r="K191" s="132"/>
      <c r="L191" s="29"/>
    </row>
    <row r="192" spans="7:12" ht="15">
      <c r="G192" s="243"/>
      <c r="H192" s="128"/>
      <c r="I192" s="405"/>
      <c r="J192" s="129"/>
      <c r="K192" s="132"/>
      <c r="L192" s="29"/>
    </row>
    <row r="193" spans="7:12" ht="15">
      <c r="G193" s="243"/>
      <c r="H193" s="128"/>
      <c r="I193" s="405"/>
      <c r="J193" s="129"/>
      <c r="K193" s="132"/>
      <c r="L193" s="29"/>
    </row>
    <row r="194" spans="7:12" ht="15">
      <c r="G194" s="243"/>
      <c r="H194" s="128"/>
      <c r="I194" s="405"/>
      <c r="J194" s="129"/>
      <c r="K194" s="132"/>
      <c r="L194" s="29"/>
    </row>
    <row r="195" spans="7:12" ht="15">
      <c r="G195" s="243"/>
      <c r="H195" s="128"/>
      <c r="I195" s="405"/>
      <c r="J195" s="129"/>
      <c r="K195" s="132"/>
      <c r="L195" s="29"/>
    </row>
    <row r="196" spans="7:12" ht="15">
      <c r="G196" s="243"/>
      <c r="H196" s="128"/>
      <c r="I196" s="405"/>
      <c r="J196" s="129"/>
      <c r="K196" s="132"/>
      <c r="L196" s="29"/>
    </row>
    <row r="197" spans="7:12" ht="15">
      <c r="G197" s="243"/>
      <c r="H197" s="128"/>
      <c r="I197" s="405"/>
      <c r="J197" s="129"/>
      <c r="K197" s="132"/>
      <c r="L197" s="29"/>
    </row>
    <row r="198" spans="7:12" ht="15">
      <c r="G198" s="243"/>
      <c r="H198" s="128"/>
      <c r="I198" s="405"/>
      <c r="J198" s="129"/>
      <c r="K198" s="132"/>
      <c r="L198" s="29"/>
    </row>
    <row r="199" spans="7:12" ht="15">
      <c r="G199" s="243"/>
      <c r="H199" s="128"/>
      <c r="I199" s="405"/>
      <c r="J199" s="129"/>
      <c r="K199" s="132"/>
      <c r="L199" s="29"/>
    </row>
    <row r="200" spans="7:12" ht="15">
      <c r="G200" s="243"/>
      <c r="H200" s="128"/>
      <c r="I200" s="405"/>
      <c r="J200" s="129"/>
      <c r="K200" s="132"/>
      <c r="L200" s="29"/>
    </row>
    <row r="201" spans="7:12" ht="15">
      <c r="G201" s="243"/>
      <c r="H201" s="128"/>
      <c r="I201" s="405"/>
      <c r="J201" s="129"/>
      <c r="K201" s="132"/>
      <c r="L201" s="29"/>
    </row>
    <row r="202" spans="7:12" ht="15">
      <c r="G202" s="243"/>
      <c r="H202" s="128"/>
      <c r="I202" s="405"/>
      <c r="J202" s="129"/>
      <c r="K202" s="132"/>
      <c r="L202" s="29"/>
    </row>
    <row r="203" spans="7:12" ht="15">
      <c r="G203" s="243"/>
      <c r="H203" s="128"/>
      <c r="I203" s="405"/>
      <c r="J203" s="129"/>
      <c r="K203" s="132"/>
      <c r="L203" s="29"/>
    </row>
    <row r="204" spans="7:12" ht="15">
      <c r="G204" s="243"/>
      <c r="H204" s="128"/>
      <c r="I204" s="405"/>
      <c r="J204" s="129"/>
      <c r="K204" s="132"/>
      <c r="L204" s="29"/>
    </row>
    <row r="205" spans="7:12" ht="15">
      <c r="G205" s="243"/>
      <c r="H205" s="128"/>
      <c r="I205" s="405"/>
      <c r="J205" s="129"/>
      <c r="K205" s="132"/>
      <c r="L205" s="29"/>
    </row>
    <row r="206" spans="7:12" ht="15">
      <c r="G206" s="243"/>
      <c r="H206" s="128"/>
      <c r="I206" s="405"/>
      <c r="J206" s="129"/>
      <c r="K206" s="132"/>
      <c r="L206" s="29"/>
    </row>
    <row r="207" spans="7:12" ht="15">
      <c r="G207" s="243"/>
      <c r="H207" s="128"/>
      <c r="I207" s="405"/>
      <c r="J207" s="129"/>
      <c r="K207" s="132"/>
      <c r="L207" s="29"/>
    </row>
    <row r="208" spans="7:12" ht="15">
      <c r="G208" s="243"/>
      <c r="H208" s="128"/>
      <c r="I208" s="405"/>
      <c r="J208" s="129"/>
      <c r="K208" s="132"/>
      <c r="L208" s="29"/>
    </row>
    <row r="209" spans="7:12" ht="15">
      <c r="G209" s="243"/>
      <c r="H209" s="128"/>
      <c r="I209" s="405"/>
      <c r="J209" s="129"/>
      <c r="K209" s="132"/>
      <c r="L209" s="29"/>
    </row>
    <row r="210" spans="7:12" ht="15">
      <c r="G210" s="243"/>
      <c r="H210" s="128"/>
      <c r="I210" s="405"/>
      <c r="J210" s="129"/>
      <c r="K210" s="132"/>
      <c r="L210" s="29"/>
    </row>
    <row r="211" spans="7:12" ht="15">
      <c r="G211" s="243"/>
      <c r="H211" s="128"/>
      <c r="I211" s="405"/>
      <c r="J211" s="129"/>
      <c r="K211" s="132"/>
      <c r="L211" s="29"/>
    </row>
    <row r="212" spans="7:12" ht="15">
      <c r="G212" s="243"/>
      <c r="H212" s="128"/>
      <c r="I212" s="405"/>
      <c r="J212" s="129"/>
      <c r="K212" s="132"/>
      <c r="L212" s="29"/>
    </row>
    <row r="213" spans="7:12" ht="15">
      <c r="G213" s="243"/>
      <c r="H213" s="128"/>
      <c r="I213" s="405"/>
      <c r="J213" s="129"/>
      <c r="K213" s="132"/>
      <c r="L213" s="29"/>
    </row>
    <row r="214" spans="7:12" ht="15">
      <c r="G214" s="243"/>
      <c r="H214" s="128"/>
      <c r="I214" s="405"/>
      <c r="J214" s="129"/>
      <c r="K214" s="132"/>
      <c r="L214" s="29"/>
    </row>
    <row r="215" spans="7:12" ht="15">
      <c r="G215" s="243"/>
      <c r="H215" s="128"/>
      <c r="I215" s="405"/>
      <c r="J215" s="129"/>
      <c r="K215" s="132"/>
      <c r="L215" s="29"/>
    </row>
    <row r="216" spans="7:12" ht="15">
      <c r="G216" s="243"/>
      <c r="H216" s="128"/>
      <c r="I216" s="405"/>
      <c r="J216" s="129"/>
      <c r="K216" s="132"/>
      <c r="L216" s="29"/>
    </row>
    <row r="217" spans="7:12" ht="15">
      <c r="G217" s="243"/>
      <c r="H217" s="128"/>
      <c r="I217" s="405"/>
      <c r="J217" s="129"/>
      <c r="K217" s="132"/>
      <c r="L217" s="29"/>
    </row>
    <row r="218" spans="7:12" ht="15">
      <c r="G218" s="243"/>
      <c r="H218" s="128"/>
      <c r="I218" s="405"/>
      <c r="J218" s="129"/>
      <c r="K218" s="132"/>
      <c r="L218" s="29"/>
    </row>
    <row r="219" spans="7:12" ht="15">
      <c r="G219" s="243"/>
      <c r="H219" s="128"/>
      <c r="I219" s="405"/>
      <c r="J219" s="129"/>
      <c r="K219" s="132"/>
      <c r="L219" s="29"/>
    </row>
    <row r="220" spans="7:12" ht="15">
      <c r="G220" s="243"/>
      <c r="H220" s="128"/>
      <c r="I220" s="405"/>
      <c r="J220" s="129"/>
      <c r="K220" s="132"/>
      <c r="L220" s="29"/>
    </row>
    <row r="221" spans="7:12" ht="15">
      <c r="G221" s="243"/>
      <c r="H221" s="128"/>
      <c r="I221" s="405"/>
      <c r="J221" s="129"/>
      <c r="K221" s="132"/>
      <c r="L221" s="29"/>
    </row>
    <row r="222" spans="7:12" ht="15">
      <c r="G222" s="243"/>
      <c r="H222" s="128"/>
      <c r="I222" s="405"/>
      <c r="J222" s="129"/>
      <c r="K222" s="132"/>
      <c r="L222" s="29"/>
    </row>
    <row r="223" spans="7:12" ht="15">
      <c r="G223" s="243"/>
      <c r="H223" s="128"/>
      <c r="I223" s="405"/>
      <c r="J223" s="129"/>
      <c r="K223" s="132"/>
      <c r="L223" s="29"/>
    </row>
    <row r="224" spans="7:12" ht="15">
      <c r="G224" s="243"/>
      <c r="H224" s="128"/>
      <c r="I224" s="405"/>
      <c r="J224" s="129"/>
      <c r="K224" s="132"/>
      <c r="L224" s="29"/>
    </row>
    <row r="225" spans="7:12" ht="15">
      <c r="G225" s="243"/>
      <c r="H225" s="128"/>
      <c r="I225" s="405"/>
      <c r="J225" s="129"/>
      <c r="K225" s="132"/>
      <c r="L225" s="29"/>
    </row>
    <row r="226" spans="7:12" ht="15">
      <c r="G226" s="243"/>
      <c r="H226" s="128"/>
      <c r="I226" s="405"/>
      <c r="J226" s="129"/>
      <c r="K226" s="132"/>
      <c r="L226" s="29"/>
    </row>
    <row r="227" spans="7:12" ht="15">
      <c r="G227" s="243"/>
      <c r="H227" s="128"/>
      <c r="I227" s="405"/>
      <c r="J227" s="129"/>
      <c r="K227" s="132"/>
      <c r="L227" s="29"/>
    </row>
    <row r="228" spans="7:12" ht="15">
      <c r="G228" s="243"/>
      <c r="H228" s="128"/>
      <c r="I228" s="405"/>
      <c r="J228" s="129"/>
      <c r="K228" s="132"/>
      <c r="L228" s="29"/>
    </row>
    <row r="229" spans="7:12" ht="15">
      <c r="G229" s="243"/>
      <c r="H229" s="128"/>
      <c r="I229" s="405"/>
      <c r="J229" s="129"/>
      <c r="K229" s="132"/>
      <c r="L229" s="29"/>
    </row>
    <row r="230" spans="7:12" ht="15">
      <c r="G230" s="243"/>
      <c r="H230" s="128"/>
      <c r="I230" s="405"/>
      <c r="J230" s="129"/>
      <c r="K230" s="132"/>
      <c r="L230" s="29"/>
    </row>
    <row r="231" spans="7:12" ht="15">
      <c r="G231" s="243"/>
      <c r="H231" s="128"/>
      <c r="I231" s="405"/>
      <c r="J231" s="129"/>
      <c r="K231" s="132"/>
      <c r="L231" s="29"/>
    </row>
    <row r="232" spans="7:12" ht="15">
      <c r="G232" s="243"/>
      <c r="H232" s="128"/>
      <c r="I232" s="405"/>
      <c r="J232" s="129"/>
      <c r="K232" s="132"/>
      <c r="L232" s="29"/>
    </row>
    <row r="233" spans="7:12" ht="15">
      <c r="G233" s="243"/>
      <c r="H233" s="128"/>
      <c r="I233" s="405"/>
      <c r="J233" s="129"/>
      <c r="K233" s="132"/>
      <c r="L233" s="29"/>
    </row>
    <row r="234" spans="7:12" ht="15">
      <c r="G234" s="243"/>
      <c r="H234" s="128"/>
      <c r="I234" s="405"/>
      <c r="J234" s="129"/>
      <c r="K234" s="132"/>
      <c r="L234" s="29"/>
    </row>
    <row r="235" spans="7:12" ht="15">
      <c r="G235" s="243"/>
      <c r="H235" s="128"/>
      <c r="I235" s="405"/>
      <c r="J235" s="129"/>
      <c r="K235" s="132"/>
      <c r="L235" s="29"/>
    </row>
    <row r="236" spans="7:12" ht="15">
      <c r="G236" s="243"/>
      <c r="H236" s="128"/>
      <c r="I236" s="405"/>
      <c r="J236" s="129"/>
      <c r="K236" s="132"/>
      <c r="L236" s="29"/>
    </row>
    <row r="237" spans="7:12" ht="15">
      <c r="G237" s="243"/>
      <c r="H237" s="128"/>
      <c r="I237" s="405"/>
      <c r="J237" s="129"/>
      <c r="K237" s="132"/>
      <c r="L237" s="29"/>
    </row>
    <row r="238" spans="7:12" ht="15">
      <c r="G238" s="243"/>
      <c r="H238" s="128"/>
      <c r="I238" s="405"/>
      <c r="J238" s="129"/>
      <c r="K238" s="132"/>
      <c r="L238" s="29"/>
    </row>
    <row r="239" spans="7:12" ht="15">
      <c r="G239" s="243"/>
      <c r="H239" s="128"/>
      <c r="I239" s="405"/>
      <c r="J239" s="129"/>
      <c r="K239" s="132"/>
      <c r="L239" s="29"/>
    </row>
    <row r="240" spans="7:12" ht="15">
      <c r="G240" s="243"/>
      <c r="H240" s="128"/>
      <c r="I240" s="405"/>
      <c r="J240" s="129"/>
      <c r="K240" s="132"/>
      <c r="L240" s="29"/>
    </row>
    <row r="241" spans="7:12" ht="15">
      <c r="G241" s="243"/>
      <c r="H241" s="128"/>
      <c r="I241" s="405"/>
      <c r="J241" s="129"/>
      <c r="K241" s="132"/>
      <c r="L241" s="29"/>
    </row>
    <row r="242" spans="7:12" ht="15">
      <c r="G242" s="243"/>
      <c r="H242" s="128"/>
      <c r="I242" s="405"/>
      <c r="J242" s="129"/>
      <c r="K242" s="132"/>
      <c r="L242" s="29"/>
    </row>
    <row r="243" spans="7:12" ht="15">
      <c r="G243" s="243"/>
      <c r="H243" s="128"/>
      <c r="I243" s="405"/>
      <c r="J243" s="129"/>
      <c r="K243" s="132"/>
      <c r="L243" s="29"/>
    </row>
    <row r="244" spans="7:12" ht="15">
      <c r="G244" s="243"/>
      <c r="H244" s="128"/>
      <c r="I244" s="405"/>
      <c r="J244" s="129"/>
      <c r="K244" s="132"/>
      <c r="L244" s="29"/>
    </row>
    <row r="245" spans="7:12" ht="15">
      <c r="G245" s="243"/>
      <c r="H245" s="128"/>
      <c r="I245" s="405"/>
      <c r="J245" s="129"/>
      <c r="K245" s="132"/>
      <c r="L245" s="29"/>
    </row>
    <row r="246" spans="7:12" ht="15">
      <c r="G246" s="243"/>
      <c r="H246" s="128"/>
      <c r="I246" s="405"/>
      <c r="J246" s="129"/>
      <c r="K246" s="132"/>
      <c r="L246" s="29"/>
    </row>
    <row r="247" spans="7:12" ht="15">
      <c r="G247" s="243"/>
      <c r="H247" s="128"/>
      <c r="I247" s="405"/>
      <c r="J247" s="129"/>
      <c r="K247" s="132"/>
      <c r="L247" s="29"/>
    </row>
    <row r="248" spans="7:12" ht="15">
      <c r="G248" s="243"/>
      <c r="H248" s="128"/>
      <c r="I248" s="405"/>
      <c r="J248" s="129"/>
      <c r="K248" s="132"/>
      <c r="L248" s="29"/>
    </row>
    <row r="249" spans="7:12" ht="15">
      <c r="G249" s="243"/>
      <c r="H249" s="128"/>
      <c r="I249" s="405"/>
      <c r="J249" s="129"/>
      <c r="K249" s="132"/>
      <c r="L249" s="29"/>
    </row>
    <row r="250" spans="7:12" ht="15">
      <c r="G250" s="243"/>
      <c r="H250" s="128"/>
      <c r="I250" s="405"/>
      <c r="J250" s="129"/>
      <c r="K250" s="132"/>
      <c r="L250" s="29"/>
    </row>
    <row r="251" spans="7:12" ht="15">
      <c r="G251" s="243"/>
      <c r="H251" s="128"/>
      <c r="I251" s="405"/>
      <c r="J251" s="129"/>
      <c r="K251" s="132"/>
      <c r="L251" s="29"/>
    </row>
    <row r="252" spans="7:12" ht="15">
      <c r="G252" s="243"/>
      <c r="H252" s="128"/>
      <c r="I252" s="405"/>
      <c r="J252" s="129"/>
      <c r="K252" s="132"/>
      <c r="L252" s="29"/>
    </row>
    <row r="253" spans="7:12" ht="15">
      <c r="G253" s="243"/>
      <c r="H253" s="128"/>
      <c r="I253" s="405"/>
      <c r="J253" s="129"/>
      <c r="K253" s="132"/>
      <c r="L253" s="29"/>
    </row>
    <row r="254" spans="7:12" ht="15">
      <c r="G254" s="243"/>
      <c r="H254" s="128"/>
      <c r="I254" s="405"/>
      <c r="J254" s="129"/>
      <c r="K254" s="132"/>
      <c r="L254" s="29"/>
    </row>
    <row r="255" spans="7:12" ht="15">
      <c r="G255" s="243"/>
      <c r="H255" s="128"/>
      <c r="I255" s="405"/>
      <c r="J255" s="129"/>
      <c r="K255" s="132"/>
      <c r="L255" s="29"/>
    </row>
    <row r="256" spans="7:12" ht="15">
      <c r="G256" s="243"/>
      <c r="H256" s="128"/>
      <c r="I256" s="405"/>
      <c r="J256" s="129"/>
      <c r="K256" s="132"/>
      <c r="L256" s="29"/>
    </row>
    <row r="257" spans="7:12" ht="15">
      <c r="G257" s="243"/>
      <c r="H257" s="128"/>
      <c r="I257" s="405"/>
      <c r="J257" s="129"/>
      <c r="K257" s="132"/>
      <c r="L257" s="29"/>
    </row>
    <row r="258" spans="7:12" ht="15">
      <c r="G258" s="243"/>
      <c r="H258" s="128"/>
      <c r="I258" s="405"/>
      <c r="J258" s="129"/>
      <c r="K258" s="132"/>
      <c r="L258" s="29"/>
    </row>
    <row r="259" spans="7:12" ht="15">
      <c r="G259" s="243"/>
      <c r="H259" s="128"/>
      <c r="I259" s="405"/>
      <c r="J259" s="129"/>
      <c r="K259" s="132"/>
      <c r="L259" s="29"/>
    </row>
    <row r="260" spans="7:12" ht="15">
      <c r="G260" s="243"/>
      <c r="H260" s="128"/>
      <c r="I260" s="405"/>
      <c r="J260" s="129"/>
      <c r="K260" s="132"/>
      <c r="L260" s="29"/>
    </row>
    <row r="261" spans="7:12" ht="15">
      <c r="G261" s="243"/>
      <c r="H261" s="128"/>
      <c r="I261" s="405"/>
      <c r="J261" s="129"/>
      <c r="K261" s="132"/>
      <c r="L261" s="29"/>
    </row>
    <row r="262" spans="7:12" ht="15">
      <c r="G262" s="243"/>
      <c r="H262" s="128"/>
      <c r="I262" s="405"/>
      <c r="J262" s="129"/>
      <c r="K262" s="132"/>
      <c r="L262" s="29"/>
    </row>
    <row r="263" spans="7:12" ht="15">
      <c r="G263" s="243"/>
      <c r="H263" s="128"/>
      <c r="I263" s="405"/>
      <c r="J263" s="129"/>
      <c r="K263" s="132"/>
      <c r="L263" s="29"/>
    </row>
    <row r="264" spans="7:12" ht="15">
      <c r="G264" s="243"/>
      <c r="H264" s="128"/>
      <c r="I264" s="405"/>
      <c r="J264" s="129"/>
      <c r="K264" s="132"/>
      <c r="L264" s="29"/>
    </row>
    <row r="265" spans="7:12" ht="15">
      <c r="G265" s="243"/>
      <c r="H265" s="128"/>
      <c r="I265" s="405"/>
      <c r="J265" s="129"/>
      <c r="K265" s="132"/>
      <c r="L265" s="29"/>
    </row>
    <row r="266" spans="7:12" ht="15">
      <c r="G266" s="243"/>
      <c r="H266" s="128"/>
      <c r="I266" s="405"/>
      <c r="J266" s="129"/>
      <c r="K266" s="132"/>
      <c r="L266" s="29"/>
    </row>
    <row r="267" spans="7:12" ht="15">
      <c r="G267" s="243"/>
      <c r="H267" s="128"/>
      <c r="I267" s="405"/>
      <c r="J267" s="129"/>
      <c r="K267" s="132"/>
      <c r="L267" s="29"/>
    </row>
    <row r="268" spans="7:12" ht="15">
      <c r="G268" s="243"/>
      <c r="H268" s="128"/>
      <c r="I268" s="405"/>
      <c r="J268" s="129"/>
      <c r="K268" s="132"/>
      <c r="L268" s="29"/>
    </row>
    <row r="269" spans="7:12" ht="15">
      <c r="G269" s="243"/>
      <c r="H269" s="128"/>
      <c r="I269" s="405"/>
      <c r="J269" s="129"/>
      <c r="K269" s="132"/>
      <c r="L269" s="29"/>
    </row>
    <row r="270" spans="7:12" ht="15">
      <c r="G270" s="243"/>
      <c r="H270" s="128"/>
      <c r="I270" s="405"/>
      <c r="J270" s="129"/>
      <c r="K270" s="132"/>
      <c r="L270" s="29"/>
    </row>
    <row r="271" spans="7:12" ht="15">
      <c r="G271" s="243"/>
      <c r="H271" s="128"/>
      <c r="I271" s="405"/>
      <c r="J271" s="129"/>
      <c r="K271" s="132"/>
      <c r="L271" s="29"/>
    </row>
    <row r="272" spans="7:12" ht="15">
      <c r="G272" s="243"/>
      <c r="H272" s="128"/>
      <c r="I272" s="405"/>
      <c r="J272" s="129"/>
      <c r="K272" s="132"/>
      <c r="L272" s="29"/>
    </row>
    <row r="273" spans="7:12" ht="15">
      <c r="G273" s="243"/>
      <c r="H273" s="128"/>
      <c r="I273" s="405"/>
      <c r="J273" s="129"/>
      <c r="K273" s="132"/>
      <c r="L273" s="29"/>
    </row>
    <row r="274" spans="7:12" ht="15">
      <c r="G274" s="243"/>
      <c r="H274" s="128"/>
      <c r="I274" s="405"/>
      <c r="J274" s="129"/>
      <c r="K274" s="132"/>
      <c r="L274" s="29"/>
    </row>
    <row r="275" spans="7:12" ht="15">
      <c r="G275" s="243"/>
      <c r="H275" s="128"/>
      <c r="I275" s="405"/>
      <c r="J275" s="129"/>
      <c r="K275" s="132"/>
      <c r="L275" s="29"/>
    </row>
    <row r="276" spans="7:12" ht="15">
      <c r="G276" s="243"/>
      <c r="H276" s="128"/>
      <c r="I276" s="405"/>
      <c r="J276" s="129"/>
      <c r="K276" s="132"/>
      <c r="L276" s="29"/>
    </row>
    <row r="277" spans="7:12" ht="15">
      <c r="G277" s="243"/>
      <c r="H277" s="128"/>
      <c r="I277" s="405"/>
      <c r="J277" s="129"/>
      <c r="K277" s="132"/>
      <c r="L277" s="29"/>
    </row>
    <row r="278" spans="7:12" ht="15">
      <c r="G278" s="243"/>
      <c r="H278" s="128"/>
      <c r="I278" s="405"/>
      <c r="J278" s="129"/>
      <c r="K278" s="132"/>
      <c r="L278" s="29"/>
    </row>
    <row r="279" spans="7:12" ht="15">
      <c r="G279" s="243"/>
      <c r="H279" s="128"/>
      <c r="I279" s="405"/>
      <c r="J279" s="129"/>
      <c r="K279" s="132"/>
      <c r="L279" s="29"/>
    </row>
    <row r="280" spans="7:12" ht="15">
      <c r="G280" s="243"/>
      <c r="H280" s="128"/>
      <c r="I280" s="405"/>
      <c r="J280" s="129"/>
      <c r="K280" s="132"/>
      <c r="L280" s="29"/>
    </row>
    <row r="281" spans="7:12" ht="15">
      <c r="G281" s="243"/>
      <c r="H281" s="128"/>
      <c r="I281" s="405"/>
      <c r="J281" s="129"/>
      <c r="K281" s="132"/>
      <c r="L281" s="29"/>
    </row>
    <row r="282" spans="7:12" ht="15">
      <c r="G282" s="243"/>
      <c r="H282" s="128"/>
      <c r="I282" s="405"/>
      <c r="J282" s="129"/>
      <c r="K282" s="132"/>
      <c r="L282" s="29"/>
    </row>
    <row r="283" spans="7:12" ht="15">
      <c r="G283" s="243"/>
      <c r="H283" s="128"/>
      <c r="I283" s="405"/>
      <c r="J283" s="129"/>
      <c r="K283" s="132"/>
      <c r="L283" s="29"/>
    </row>
    <row r="284" spans="7:12" ht="15">
      <c r="G284" s="243"/>
      <c r="H284" s="128"/>
      <c r="I284" s="405"/>
      <c r="J284" s="129"/>
      <c r="K284" s="132"/>
      <c r="L284" s="29"/>
    </row>
    <row r="285" spans="7:12" ht="15">
      <c r="G285" s="243"/>
      <c r="H285" s="128"/>
      <c r="I285" s="405"/>
      <c r="J285" s="129"/>
      <c r="K285" s="132"/>
      <c r="L285" s="29"/>
    </row>
    <row r="286" spans="7:12" ht="15">
      <c r="G286" s="243"/>
      <c r="H286" s="128"/>
      <c r="I286" s="405"/>
      <c r="J286" s="129"/>
      <c r="K286" s="132"/>
      <c r="L286" s="29"/>
    </row>
    <row r="287" spans="7:12" ht="15">
      <c r="G287" s="243"/>
      <c r="H287" s="128"/>
      <c r="I287" s="405"/>
      <c r="J287" s="129"/>
      <c r="K287" s="132"/>
      <c r="L287" s="29"/>
    </row>
    <row r="288" spans="7:12" ht="15">
      <c r="G288" s="243"/>
      <c r="H288" s="128"/>
      <c r="I288" s="405"/>
      <c r="J288" s="129"/>
      <c r="K288" s="132"/>
      <c r="L288" s="29"/>
    </row>
    <row r="289" spans="7:12" ht="15">
      <c r="G289" s="243"/>
      <c r="H289" s="128"/>
      <c r="I289" s="405"/>
      <c r="J289" s="129"/>
      <c r="K289" s="132"/>
      <c r="L289" s="29"/>
    </row>
    <row r="290" spans="7:12" ht="15">
      <c r="G290" s="243"/>
      <c r="H290" s="128"/>
      <c r="I290" s="405"/>
      <c r="J290" s="129"/>
      <c r="K290" s="132"/>
      <c r="L290" s="29"/>
    </row>
    <row r="291" spans="7:12" ht="15">
      <c r="G291" s="243"/>
      <c r="H291" s="128"/>
      <c r="I291" s="405"/>
      <c r="J291" s="129"/>
      <c r="K291" s="132"/>
      <c r="L291" s="29"/>
    </row>
    <row r="292" spans="7:12" ht="15">
      <c r="G292" s="243"/>
      <c r="H292" s="128"/>
      <c r="I292" s="405"/>
      <c r="J292" s="129"/>
      <c r="K292" s="132"/>
      <c r="L292" s="29"/>
    </row>
    <row r="293" spans="7:12" ht="15">
      <c r="G293" s="243"/>
      <c r="H293" s="128"/>
      <c r="I293" s="405"/>
      <c r="J293" s="129"/>
      <c r="K293" s="132"/>
      <c r="L293" s="29"/>
    </row>
    <row r="294" spans="7:12" ht="15">
      <c r="G294" s="243"/>
      <c r="H294" s="128"/>
      <c r="I294" s="405"/>
      <c r="J294" s="129"/>
      <c r="K294" s="132"/>
      <c r="L294" s="29"/>
    </row>
    <row r="295" spans="7:12" ht="15">
      <c r="G295" s="243"/>
      <c r="H295" s="128"/>
      <c r="I295" s="405"/>
      <c r="J295" s="129"/>
      <c r="K295" s="132"/>
      <c r="L295" s="29"/>
    </row>
    <row r="296" spans="7:12" ht="15">
      <c r="G296" s="243"/>
      <c r="H296" s="128"/>
      <c r="I296" s="405"/>
      <c r="J296" s="129"/>
      <c r="K296" s="132"/>
      <c r="L296" s="29"/>
    </row>
    <row r="297" spans="7:12" ht="15">
      <c r="G297" s="243"/>
      <c r="H297" s="128"/>
      <c r="I297" s="405"/>
      <c r="J297" s="129"/>
      <c r="K297" s="132"/>
      <c r="L297" s="29"/>
    </row>
    <row r="298" spans="7:12" ht="15">
      <c r="G298" s="243"/>
      <c r="H298" s="128"/>
      <c r="I298" s="405"/>
      <c r="J298" s="129"/>
      <c r="K298" s="132"/>
      <c r="L298" s="29"/>
    </row>
    <row r="299" spans="7:12" ht="15">
      <c r="G299" s="243"/>
      <c r="H299" s="128"/>
      <c r="I299" s="405"/>
      <c r="J299" s="129"/>
      <c r="K299" s="132"/>
      <c r="L299" s="29"/>
    </row>
    <row r="300" spans="7:12" ht="15">
      <c r="G300" s="243"/>
      <c r="H300" s="128"/>
      <c r="I300" s="405"/>
      <c r="J300" s="129"/>
      <c r="K300" s="132"/>
      <c r="L300" s="29"/>
    </row>
    <row r="301" spans="7:12" ht="15">
      <c r="G301" s="243"/>
      <c r="H301" s="128"/>
      <c r="I301" s="405"/>
      <c r="J301" s="129"/>
      <c r="K301" s="132"/>
      <c r="L301" s="29"/>
    </row>
    <row r="302" spans="7:12" ht="15">
      <c r="G302" s="243"/>
      <c r="H302" s="128"/>
      <c r="I302" s="405"/>
      <c r="J302" s="129"/>
      <c r="K302" s="132"/>
      <c r="L302" s="29"/>
    </row>
    <row r="303" spans="7:12" ht="15">
      <c r="G303" s="243"/>
      <c r="H303" s="128"/>
      <c r="I303" s="405"/>
      <c r="J303" s="129"/>
      <c r="K303" s="132"/>
      <c r="L303" s="29"/>
    </row>
    <row r="304" spans="7:12" ht="15">
      <c r="G304" s="243"/>
      <c r="H304" s="128"/>
      <c r="I304" s="405"/>
      <c r="J304" s="129"/>
      <c r="K304" s="132"/>
      <c r="L304" s="29"/>
    </row>
    <row r="305" spans="7:12" ht="15">
      <c r="G305" s="243"/>
      <c r="H305" s="128"/>
      <c r="I305" s="405"/>
      <c r="J305" s="129"/>
      <c r="K305" s="132"/>
      <c r="L305" s="29"/>
    </row>
    <row r="306" spans="7:12" ht="15">
      <c r="G306" s="243"/>
      <c r="H306" s="128"/>
      <c r="I306" s="405"/>
      <c r="J306" s="129"/>
      <c r="K306" s="132"/>
      <c r="L306" s="29"/>
    </row>
    <row r="307" spans="7:12" ht="15">
      <c r="G307" s="243"/>
      <c r="H307" s="128"/>
      <c r="I307" s="405"/>
      <c r="J307" s="129"/>
      <c r="K307" s="132"/>
      <c r="L307" s="29"/>
    </row>
    <row r="308" spans="7:12" ht="15">
      <c r="G308" s="243"/>
      <c r="H308" s="128"/>
      <c r="I308" s="405"/>
      <c r="J308" s="129"/>
      <c r="K308" s="132"/>
      <c r="L308" s="29"/>
    </row>
    <row r="309" spans="7:12" ht="15">
      <c r="G309" s="243"/>
      <c r="H309" s="128"/>
      <c r="I309" s="405"/>
      <c r="J309" s="129"/>
      <c r="K309" s="132"/>
      <c r="L309" s="29"/>
    </row>
    <row r="310" spans="7:12" ht="15">
      <c r="G310" s="243"/>
      <c r="H310" s="128"/>
      <c r="I310" s="405"/>
      <c r="J310" s="129"/>
      <c r="K310" s="132"/>
      <c r="L310" s="29"/>
    </row>
    <row r="311" spans="7:12" ht="15">
      <c r="G311" s="243"/>
      <c r="H311" s="128"/>
      <c r="I311" s="405"/>
      <c r="J311" s="129"/>
      <c r="K311" s="132"/>
      <c r="L311" s="29"/>
    </row>
    <row r="312" spans="7:12" ht="15">
      <c r="G312" s="243"/>
      <c r="H312" s="128"/>
      <c r="I312" s="405"/>
      <c r="J312" s="129"/>
      <c r="K312" s="132"/>
      <c r="L312" s="29"/>
    </row>
    <row r="313" spans="7:12" ht="15">
      <c r="G313" s="243"/>
      <c r="H313" s="128"/>
      <c r="I313" s="405"/>
      <c r="J313" s="129"/>
      <c r="K313" s="132"/>
      <c r="L313" s="29"/>
    </row>
    <row r="314" spans="7:12" ht="15">
      <c r="G314" s="243"/>
      <c r="H314" s="128"/>
      <c r="I314" s="405"/>
      <c r="J314" s="129"/>
      <c r="K314" s="132"/>
      <c r="L314" s="29"/>
    </row>
    <row r="315" spans="7:12" ht="15">
      <c r="G315" s="243"/>
      <c r="H315" s="128"/>
      <c r="I315" s="405"/>
      <c r="J315" s="129"/>
      <c r="K315" s="132"/>
      <c r="L315" s="29"/>
    </row>
    <row r="316" spans="7:12" ht="15">
      <c r="G316" s="243"/>
      <c r="H316" s="128"/>
      <c r="I316" s="405"/>
      <c r="J316" s="129"/>
      <c r="K316" s="132"/>
      <c r="L316" s="29"/>
    </row>
    <row r="317" spans="7:12" ht="15">
      <c r="G317" s="243"/>
      <c r="H317" s="128"/>
      <c r="I317" s="405"/>
      <c r="J317" s="129"/>
      <c r="K317" s="132"/>
      <c r="L317" s="29"/>
    </row>
    <row r="318" spans="7:12" ht="15">
      <c r="G318" s="243"/>
      <c r="H318" s="128"/>
      <c r="I318" s="405"/>
      <c r="J318" s="129"/>
      <c r="K318" s="132"/>
      <c r="L318" s="29"/>
    </row>
    <row r="319" spans="7:12" ht="15">
      <c r="G319" s="243"/>
      <c r="H319" s="128"/>
      <c r="I319" s="405"/>
      <c r="J319" s="129"/>
      <c r="K319" s="132"/>
      <c r="L319" s="29"/>
    </row>
    <row r="320" spans="7:12" ht="15">
      <c r="G320" s="243"/>
      <c r="H320" s="128"/>
      <c r="I320" s="405"/>
      <c r="J320" s="129"/>
      <c r="K320" s="132"/>
      <c r="L320" s="29"/>
    </row>
    <row r="321" spans="7:12" ht="15">
      <c r="G321" s="243"/>
      <c r="H321" s="128"/>
      <c r="I321" s="405"/>
      <c r="J321" s="129"/>
      <c r="K321" s="132"/>
      <c r="L321" s="29"/>
    </row>
    <row r="322" spans="7:12" ht="15">
      <c r="G322" s="243"/>
      <c r="H322" s="128"/>
      <c r="I322" s="405"/>
      <c r="J322" s="129"/>
      <c r="K322" s="132"/>
      <c r="L322" s="29"/>
    </row>
    <row r="323" spans="7:12" ht="15">
      <c r="G323" s="243"/>
      <c r="H323" s="128"/>
      <c r="I323" s="405"/>
      <c r="J323" s="129"/>
      <c r="K323" s="132"/>
      <c r="L323" s="29"/>
    </row>
    <row r="324" spans="7:12" ht="15">
      <c r="G324" s="243"/>
      <c r="H324" s="128"/>
      <c r="I324" s="405"/>
      <c r="J324" s="129"/>
      <c r="K324" s="132"/>
      <c r="L324" s="29"/>
    </row>
    <row r="325" spans="7:12" ht="15">
      <c r="G325" s="243"/>
      <c r="H325" s="128"/>
      <c r="I325" s="405"/>
      <c r="J325" s="129"/>
      <c r="K325" s="132"/>
      <c r="L325" s="29"/>
    </row>
    <row r="326" spans="7:12" ht="15">
      <c r="G326" s="243"/>
      <c r="H326" s="128"/>
      <c r="I326" s="405"/>
      <c r="J326" s="129"/>
      <c r="K326" s="132"/>
      <c r="L326" s="29"/>
    </row>
    <row r="327" spans="7:12" ht="15">
      <c r="G327" s="243"/>
      <c r="H327" s="128"/>
      <c r="I327" s="405"/>
      <c r="J327" s="129"/>
      <c r="K327" s="132"/>
      <c r="L327" s="29"/>
    </row>
    <row r="328" spans="7:12" ht="15">
      <c r="G328" s="243"/>
      <c r="H328" s="128"/>
      <c r="I328" s="405"/>
      <c r="J328" s="129"/>
      <c r="K328" s="132"/>
      <c r="L328" s="29"/>
    </row>
    <row r="329" spans="7:12" ht="15">
      <c r="G329" s="243"/>
      <c r="H329" s="128"/>
      <c r="I329" s="405"/>
      <c r="J329" s="129"/>
      <c r="K329" s="132"/>
      <c r="L329" s="29"/>
    </row>
    <row r="330" spans="7:12" ht="15">
      <c r="G330" s="243"/>
      <c r="H330" s="128"/>
      <c r="I330" s="405"/>
      <c r="J330" s="129"/>
      <c r="K330" s="132"/>
      <c r="L330" s="29"/>
    </row>
    <row r="331" spans="7:12" ht="15">
      <c r="G331" s="243"/>
      <c r="H331" s="128"/>
      <c r="I331" s="405"/>
      <c r="J331" s="129"/>
      <c r="K331" s="132"/>
      <c r="L331" s="29"/>
    </row>
    <row r="332" spans="7:12" ht="15">
      <c r="G332" s="243"/>
      <c r="H332" s="128"/>
      <c r="I332" s="405"/>
      <c r="J332" s="129"/>
      <c r="K332" s="132"/>
      <c r="L332" s="29"/>
    </row>
    <row r="333" spans="7:12" ht="15">
      <c r="G333" s="243"/>
      <c r="H333" s="128"/>
      <c r="I333" s="405"/>
      <c r="J333" s="129"/>
      <c r="K333" s="132"/>
      <c r="L333" s="29"/>
    </row>
    <row r="334" spans="7:12" ht="15">
      <c r="G334" s="243"/>
      <c r="H334" s="128"/>
      <c r="I334" s="405"/>
      <c r="J334" s="129"/>
      <c r="K334" s="132"/>
      <c r="L334" s="29"/>
    </row>
    <row r="335" spans="7:12" ht="15">
      <c r="G335" s="243"/>
      <c r="H335" s="128"/>
      <c r="I335" s="405"/>
      <c r="J335" s="129"/>
      <c r="K335" s="132"/>
      <c r="L335" s="29"/>
    </row>
    <row r="336" spans="7:12" ht="15">
      <c r="G336" s="243"/>
      <c r="H336" s="128"/>
      <c r="I336" s="405"/>
      <c r="J336" s="129"/>
      <c r="K336" s="132"/>
      <c r="L336" s="29"/>
    </row>
    <row r="337" spans="7:12" ht="15">
      <c r="G337" s="243"/>
      <c r="H337" s="128"/>
      <c r="I337" s="405"/>
      <c r="J337" s="129"/>
      <c r="K337" s="132"/>
      <c r="L337" s="29"/>
    </row>
    <row r="338" spans="7:12" ht="15">
      <c r="G338" s="243"/>
      <c r="H338" s="128"/>
      <c r="I338" s="405"/>
      <c r="J338" s="129"/>
      <c r="K338" s="132"/>
      <c r="L338" s="29"/>
    </row>
    <row r="339" spans="7:12" ht="15">
      <c r="G339" s="243"/>
      <c r="H339" s="128"/>
      <c r="I339" s="405"/>
      <c r="J339" s="129"/>
      <c r="K339" s="132"/>
      <c r="L339" s="29"/>
    </row>
    <row r="340" spans="7:12" ht="15">
      <c r="G340" s="243"/>
      <c r="H340" s="128"/>
      <c r="I340" s="405"/>
      <c r="J340" s="129"/>
      <c r="K340" s="132"/>
      <c r="L340" s="29"/>
    </row>
    <row r="341" spans="7:12" ht="15">
      <c r="G341" s="243"/>
      <c r="H341" s="128"/>
      <c r="I341" s="405"/>
      <c r="J341" s="129"/>
      <c r="K341" s="132"/>
      <c r="L341" s="29"/>
    </row>
    <row r="342" spans="7:12" ht="15">
      <c r="G342" s="243"/>
      <c r="H342" s="128"/>
      <c r="I342" s="405"/>
      <c r="J342" s="129"/>
      <c r="K342" s="132"/>
      <c r="L342" s="29"/>
    </row>
    <row r="343" spans="7:12" ht="15">
      <c r="G343" s="243"/>
      <c r="H343" s="128"/>
      <c r="I343" s="405"/>
      <c r="J343" s="129"/>
      <c r="K343" s="132"/>
      <c r="L343" s="29"/>
    </row>
    <row r="344" spans="7:12" ht="15">
      <c r="G344" s="243"/>
      <c r="H344" s="128"/>
      <c r="I344" s="405"/>
      <c r="J344" s="129"/>
      <c r="K344" s="132"/>
      <c r="L344" s="29"/>
    </row>
    <row r="345" spans="7:12" ht="15">
      <c r="G345" s="243"/>
      <c r="H345" s="128"/>
      <c r="I345" s="405"/>
      <c r="J345" s="129"/>
      <c r="K345" s="132"/>
      <c r="L345" s="29"/>
    </row>
    <row r="346" spans="7:12" ht="15">
      <c r="G346" s="243"/>
      <c r="H346" s="128"/>
      <c r="I346" s="405"/>
      <c r="J346" s="129"/>
      <c r="K346" s="132"/>
      <c r="L346" s="29"/>
    </row>
    <row r="347" spans="7:12" ht="15">
      <c r="G347" s="243"/>
      <c r="H347" s="128"/>
      <c r="I347" s="405"/>
      <c r="J347" s="129"/>
      <c r="K347" s="132"/>
      <c r="L347" s="29"/>
    </row>
    <row r="348" spans="7:12" ht="15">
      <c r="G348" s="243"/>
      <c r="H348" s="128"/>
      <c r="I348" s="405"/>
      <c r="J348" s="129"/>
      <c r="K348" s="132"/>
      <c r="L348" s="29"/>
    </row>
    <row r="349" spans="7:12" ht="15">
      <c r="G349" s="243"/>
      <c r="H349" s="128"/>
      <c r="I349" s="405"/>
      <c r="J349" s="129"/>
      <c r="K349" s="132"/>
      <c r="L349" s="29"/>
    </row>
    <row r="350" spans="7:12" ht="15">
      <c r="G350" s="243"/>
      <c r="H350" s="128"/>
      <c r="I350" s="405"/>
      <c r="J350" s="129"/>
      <c r="K350" s="132"/>
      <c r="L350" s="29"/>
    </row>
    <row r="351" spans="7:12" ht="15">
      <c r="G351" s="243"/>
      <c r="H351" s="128"/>
      <c r="I351" s="405"/>
      <c r="J351" s="129"/>
      <c r="K351" s="132"/>
      <c r="L351" s="29"/>
    </row>
    <row r="352" spans="7:12" ht="15">
      <c r="G352" s="243"/>
      <c r="H352" s="128"/>
      <c r="I352" s="405"/>
      <c r="J352" s="129"/>
      <c r="K352" s="132"/>
      <c r="L352" s="29"/>
    </row>
    <row r="353" spans="7:12" ht="15">
      <c r="G353" s="243"/>
      <c r="H353" s="128"/>
      <c r="I353" s="405"/>
      <c r="J353" s="129"/>
      <c r="K353" s="132"/>
      <c r="L353" s="29"/>
    </row>
    <row r="354" spans="7:12" ht="15">
      <c r="G354" s="243"/>
      <c r="H354" s="128"/>
      <c r="I354" s="405"/>
      <c r="J354" s="129"/>
      <c r="K354" s="132"/>
      <c r="L354" s="29"/>
    </row>
    <row r="355" spans="7:12" ht="15">
      <c r="G355" s="243"/>
      <c r="H355" s="128"/>
      <c r="I355" s="405"/>
      <c r="J355" s="129"/>
      <c r="K355" s="132"/>
      <c r="L355" s="29"/>
    </row>
    <row r="356" spans="7:12" ht="15">
      <c r="G356" s="243"/>
      <c r="H356" s="128"/>
      <c r="I356" s="405"/>
      <c r="J356" s="129"/>
      <c r="K356" s="132"/>
      <c r="L356" s="29"/>
    </row>
    <row r="357" spans="7:12" ht="15">
      <c r="G357" s="243"/>
      <c r="H357" s="128"/>
      <c r="I357" s="405"/>
      <c r="J357" s="129"/>
      <c r="K357" s="132"/>
      <c r="L357" s="29"/>
    </row>
    <row r="358" spans="7:12" ht="15">
      <c r="G358" s="243"/>
      <c r="H358" s="128"/>
      <c r="I358" s="405"/>
      <c r="J358" s="129"/>
      <c r="K358" s="132"/>
      <c r="L358" s="29"/>
    </row>
    <row r="359" spans="7:12" ht="15">
      <c r="G359" s="243"/>
      <c r="H359" s="128"/>
      <c r="I359" s="405"/>
      <c r="J359" s="129"/>
      <c r="K359" s="132"/>
      <c r="L359" s="29"/>
    </row>
    <row r="360" spans="7:12" ht="15">
      <c r="G360" s="243"/>
      <c r="H360" s="128"/>
      <c r="I360" s="405"/>
      <c r="J360" s="129"/>
      <c r="K360" s="132"/>
      <c r="L360" s="29"/>
    </row>
    <row r="361" spans="7:12" ht="15">
      <c r="G361" s="243"/>
      <c r="H361" s="128"/>
      <c r="I361" s="405"/>
      <c r="J361" s="129"/>
      <c r="K361" s="132"/>
      <c r="L361" s="29"/>
    </row>
    <row r="362" spans="7:12" ht="15">
      <c r="G362" s="243"/>
      <c r="H362" s="128"/>
      <c r="I362" s="405"/>
      <c r="J362" s="129"/>
      <c r="K362" s="132"/>
      <c r="L362" s="29"/>
    </row>
    <row r="363" spans="7:12" ht="15">
      <c r="G363" s="243"/>
      <c r="H363" s="128"/>
      <c r="I363" s="405"/>
      <c r="J363" s="129"/>
      <c r="K363" s="132"/>
      <c r="L363" s="29"/>
    </row>
    <row r="364" spans="7:12" ht="15">
      <c r="G364" s="243"/>
      <c r="H364" s="128"/>
      <c r="I364" s="405"/>
      <c r="J364" s="129"/>
      <c r="K364" s="132"/>
      <c r="L364" s="29"/>
    </row>
    <row r="365" spans="7:12" ht="15">
      <c r="G365" s="243"/>
      <c r="H365" s="128"/>
      <c r="I365" s="405"/>
      <c r="J365" s="129"/>
      <c r="K365" s="132"/>
      <c r="L365" s="29"/>
    </row>
    <row r="366" spans="7:12" ht="15">
      <c r="G366" s="243"/>
      <c r="H366" s="128"/>
      <c r="I366" s="405"/>
      <c r="J366" s="129"/>
      <c r="K366" s="132"/>
      <c r="L366" s="29"/>
    </row>
    <row r="367" spans="7:12" ht="15">
      <c r="G367" s="243"/>
      <c r="H367" s="128"/>
      <c r="I367" s="405"/>
      <c r="J367" s="129"/>
      <c r="K367" s="132"/>
      <c r="L367" s="29"/>
    </row>
    <row r="368" spans="7:12" ht="15">
      <c r="G368" s="243"/>
      <c r="H368" s="128"/>
      <c r="I368" s="405"/>
      <c r="J368" s="129"/>
      <c r="K368" s="132"/>
      <c r="L368" s="29"/>
    </row>
    <row r="369" spans="7:12" ht="15">
      <c r="G369" s="243"/>
      <c r="H369" s="128"/>
      <c r="I369" s="405"/>
      <c r="J369" s="129"/>
      <c r="K369" s="132"/>
      <c r="L369" s="29"/>
    </row>
    <row r="370" spans="7:12" ht="15">
      <c r="G370" s="243"/>
      <c r="H370" s="128"/>
      <c r="I370" s="405"/>
      <c r="J370" s="129"/>
      <c r="K370" s="132"/>
      <c r="L370" s="29"/>
    </row>
    <row r="371" spans="7:12" ht="15">
      <c r="G371" s="243"/>
      <c r="H371" s="128"/>
      <c r="I371" s="405"/>
      <c r="J371" s="129"/>
      <c r="K371" s="132"/>
      <c r="L371" s="29"/>
    </row>
    <row r="372" spans="7:12" ht="15">
      <c r="G372" s="243"/>
      <c r="H372" s="128"/>
      <c r="I372" s="405"/>
      <c r="J372" s="129"/>
      <c r="K372" s="132"/>
      <c r="L372" s="29"/>
    </row>
    <row r="373" spans="7:12" ht="15">
      <c r="G373" s="243"/>
      <c r="H373" s="128"/>
      <c r="I373" s="405"/>
      <c r="J373" s="129"/>
      <c r="K373" s="132"/>
      <c r="L373" s="29"/>
    </row>
    <row r="374" spans="7:12" ht="15">
      <c r="G374" s="243"/>
      <c r="H374" s="128"/>
      <c r="I374" s="405"/>
      <c r="J374" s="129"/>
      <c r="K374" s="132"/>
      <c r="L374" s="29"/>
    </row>
    <row r="375" spans="7:12" ht="15">
      <c r="G375" s="243"/>
      <c r="H375" s="128"/>
      <c r="I375" s="405"/>
      <c r="J375" s="129"/>
      <c r="K375" s="132"/>
      <c r="L375" s="29"/>
    </row>
    <row r="376" spans="7:12" ht="15">
      <c r="G376" s="243"/>
      <c r="H376" s="128"/>
      <c r="I376" s="405"/>
      <c r="J376" s="129"/>
      <c r="K376" s="132"/>
      <c r="L376" s="29"/>
    </row>
    <row r="377" spans="7:12" ht="15">
      <c r="G377" s="243"/>
      <c r="H377" s="128"/>
      <c r="I377" s="405"/>
      <c r="J377" s="129"/>
      <c r="K377" s="132"/>
      <c r="L377" s="29"/>
    </row>
    <row r="378" spans="7:12" ht="15">
      <c r="G378" s="243"/>
      <c r="H378" s="128"/>
      <c r="I378" s="405"/>
      <c r="J378" s="129"/>
      <c r="K378" s="132"/>
      <c r="L378" s="29"/>
    </row>
    <row r="379" spans="7:12" ht="15">
      <c r="G379" s="243"/>
      <c r="H379" s="128"/>
      <c r="I379" s="405"/>
      <c r="J379" s="129"/>
      <c r="K379" s="132"/>
      <c r="L379" s="29"/>
    </row>
    <row r="380" spans="7:12" ht="15">
      <c r="G380" s="243"/>
      <c r="H380" s="128"/>
      <c r="I380" s="405"/>
      <c r="J380" s="129"/>
      <c r="K380" s="132"/>
      <c r="L380" s="29"/>
    </row>
    <row r="381" spans="7:12" ht="15">
      <c r="G381" s="243"/>
      <c r="H381" s="128"/>
      <c r="I381" s="405"/>
      <c r="J381" s="129"/>
      <c r="K381" s="132"/>
      <c r="L381" s="29"/>
    </row>
    <row r="382" spans="7:12" ht="15">
      <c r="G382" s="243"/>
      <c r="H382" s="128"/>
      <c r="I382" s="405"/>
      <c r="J382" s="129"/>
      <c r="K382" s="132"/>
      <c r="L382" s="29"/>
    </row>
    <row r="383" spans="7:12" ht="15">
      <c r="G383" s="243"/>
      <c r="H383" s="128"/>
      <c r="I383" s="405"/>
      <c r="J383" s="129"/>
      <c r="K383" s="132"/>
      <c r="L383" s="29"/>
    </row>
    <row r="384" spans="7:12" ht="15">
      <c r="G384" s="243"/>
      <c r="H384" s="128"/>
      <c r="I384" s="405"/>
      <c r="J384" s="129"/>
      <c r="K384" s="132"/>
      <c r="L384" s="29"/>
    </row>
    <row r="385" spans="7:12" ht="15">
      <c r="G385" s="243"/>
      <c r="H385" s="128"/>
      <c r="I385" s="405"/>
      <c r="J385" s="129"/>
      <c r="K385" s="132"/>
      <c r="L385" s="29"/>
    </row>
    <row r="386" spans="7:12" ht="15">
      <c r="G386" s="243"/>
      <c r="H386" s="128"/>
      <c r="I386" s="405"/>
      <c r="J386" s="129"/>
      <c r="K386" s="132"/>
      <c r="L386" s="29"/>
    </row>
    <row r="387" spans="7:12" ht="15">
      <c r="G387" s="243"/>
      <c r="H387" s="128"/>
      <c r="I387" s="405"/>
      <c r="J387" s="129"/>
      <c r="K387" s="132"/>
      <c r="L387" s="29"/>
    </row>
    <row r="388" spans="7:12" ht="15">
      <c r="G388" s="243"/>
      <c r="H388" s="128"/>
      <c r="I388" s="405"/>
      <c r="J388" s="129"/>
      <c r="K388" s="132"/>
      <c r="L388" s="29"/>
    </row>
    <row r="389" spans="7:12" ht="15">
      <c r="G389" s="243"/>
      <c r="H389" s="128"/>
      <c r="I389" s="405"/>
      <c r="J389" s="129"/>
      <c r="K389" s="132"/>
      <c r="L389" s="29"/>
    </row>
    <row r="390" spans="7:12" ht="15">
      <c r="G390" s="243"/>
      <c r="H390" s="128"/>
      <c r="I390" s="405"/>
      <c r="J390" s="129"/>
      <c r="K390" s="132"/>
      <c r="L390" s="29"/>
    </row>
    <row r="391" spans="7:12" ht="15">
      <c r="G391" s="243"/>
      <c r="H391" s="128"/>
      <c r="I391" s="405"/>
      <c r="J391" s="129"/>
      <c r="K391" s="132"/>
      <c r="L391" s="29"/>
    </row>
    <row r="392" spans="7:12" ht="15">
      <c r="G392" s="243"/>
      <c r="H392" s="128"/>
      <c r="I392" s="405"/>
      <c r="J392" s="129"/>
      <c r="K392" s="132"/>
      <c r="L392" s="29"/>
    </row>
    <row r="393" spans="7:12" ht="15">
      <c r="G393" s="243"/>
      <c r="H393" s="128"/>
      <c r="I393" s="405"/>
      <c r="J393" s="129"/>
      <c r="K393" s="132"/>
      <c r="L393" s="29"/>
    </row>
    <row r="394" spans="7:12" ht="15">
      <c r="G394" s="243"/>
      <c r="H394" s="128"/>
      <c r="I394" s="405"/>
      <c r="J394" s="129"/>
      <c r="K394" s="132"/>
      <c r="L394" s="29"/>
    </row>
    <row r="395" spans="7:12" ht="15">
      <c r="G395" s="243"/>
      <c r="H395" s="128"/>
      <c r="I395" s="405"/>
      <c r="J395" s="129"/>
      <c r="K395" s="132"/>
      <c r="L395" s="29"/>
    </row>
    <row r="396" spans="7:12" ht="15">
      <c r="G396" s="243"/>
      <c r="H396" s="128"/>
      <c r="I396" s="405"/>
      <c r="J396" s="129"/>
      <c r="K396" s="132"/>
      <c r="L396" s="29"/>
    </row>
    <row r="397" spans="7:12" ht="15">
      <c r="G397" s="243"/>
      <c r="H397" s="128"/>
      <c r="I397" s="405"/>
      <c r="J397" s="129"/>
      <c r="K397" s="132"/>
      <c r="L397" s="29"/>
    </row>
    <row r="398" spans="7:12" ht="15">
      <c r="G398" s="243"/>
      <c r="H398" s="128"/>
      <c r="I398" s="405"/>
      <c r="J398" s="129"/>
      <c r="K398" s="132"/>
      <c r="L398" s="29"/>
    </row>
    <row r="399" spans="7:12" ht="15">
      <c r="G399" s="243"/>
      <c r="H399" s="128"/>
      <c r="I399" s="405"/>
      <c r="J399" s="129"/>
      <c r="K399" s="132"/>
      <c r="L399" s="29"/>
    </row>
    <row r="400" spans="7:12" ht="15">
      <c r="G400" s="243"/>
      <c r="H400" s="128"/>
      <c r="I400" s="405"/>
      <c r="J400" s="129"/>
      <c r="K400" s="132"/>
      <c r="L400" s="29"/>
    </row>
    <row r="401" spans="7:12" ht="15">
      <c r="G401" s="243"/>
      <c r="H401" s="128"/>
      <c r="I401" s="405"/>
      <c r="J401" s="129"/>
      <c r="K401" s="132"/>
      <c r="L401" s="29"/>
    </row>
    <row r="402" spans="7:12" ht="15">
      <c r="G402" s="243"/>
      <c r="H402" s="128"/>
      <c r="I402" s="405"/>
      <c r="J402" s="129"/>
      <c r="K402" s="132"/>
      <c r="L402" s="29"/>
    </row>
    <row r="403" spans="7:12" ht="15">
      <c r="G403" s="243"/>
      <c r="H403" s="128"/>
      <c r="I403" s="405"/>
      <c r="J403" s="129"/>
      <c r="K403" s="132"/>
      <c r="L403" s="29"/>
    </row>
    <row r="404" spans="7:12" ht="15">
      <c r="G404" s="243"/>
      <c r="H404" s="128"/>
      <c r="I404" s="405"/>
      <c r="J404" s="129"/>
      <c r="K404" s="132"/>
      <c r="L404" s="29"/>
    </row>
    <row r="405" spans="7:12" ht="15">
      <c r="G405" s="243"/>
      <c r="H405" s="128"/>
      <c r="I405" s="405"/>
      <c r="J405" s="129"/>
      <c r="K405" s="132"/>
      <c r="L405" s="29"/>
    </row>
    <row r="406" spans="7:12" ht="15">
      <c r="G406" s="243"/>
      <c r="H406" s="128"/>
      <c r="I406" s="405"/>
      <c r="J406" s="129"/>
      <c r="K406" s="132"/>
      <c r="L406" s="29"/>
    </row>
    <row r="407" spans="7:12" ht="15">
      <c r="G407" s="243"/>
      <c r="H407" s="128"/>
      <c r="I407" s="405"/>
      <c r="J407" s="129"/>
      <c r="K407" s="132"/>
      <c r="L407" s="29"/>
    </row>
    <row r="408" spans="7:12" ht="15">
      <c r="G408" s="243"/>
      <c r="H408" s="128"/>
      <c r="I408" s="405"/>
      <c r="J408" s="129"/>
      <c r="K408" s="132"/>
      <c r="L408" s="29"/>
    </row>
    <row r="409" spans="7:12" ht="15">
      <c r="G409" s="243"/>
      <c r="H409" s="128"/>
      <c r="I409" s="405"/>
      <c r="J409" s="129"/>
      <c r="K409" s="132"/>
      <c r="L409" s="29"/>
    </row>
    <row r="410" spans="7:12" ht="15">
      <c r="G410" s="243"/>
      <c r="H410" s="128"/>
      <c r="I410" s="405"/>
      <c r="J410" s="129"/>
      <c r="K410" s="132"/>
      <c r="L410" s="29"/>
    </row>
    <row r="411" spans="7:12" ht="15">
      <c r="G411" s="243"/>
      <c r="H411" s="128"/>
      <c r="I411" s="405"/>
      <c r="J411" s="129"/>
      <c r="K411" s="132"/>
      <c r="L411" s="29"/>
    </row>
    <row r="412" spans="7:12" ht="15">
      <c r="G412" s="243"/>
      <c r="H412" s="128"/>
      <c r="I412" s="405"/>
      <c r="J412" s="129"/>
      <c r="K412" s="132"/>
      <c r="L412" s="29"/>
    </row>
    <row r="413" spans="7:12" ht="15">
      <c r="G413" s="243"/>
      <c r="H413" s="128"/>
      <c r="I413" s="405"/>
      <c r="J413" s="129"/>
      <c r="K413" s="132"/>
      <c r="L413" s="29"/>
    </row>
    <row r="414" spans="7:12" ht="15">
      <c r="G414" s="243"/>
      <c r="H414" s="128"/>
      <c r="I414" s="405"/>
      <c r="J414" s="129"/>
      <c r="K414" s="132"/>
      <c r="L414" s="29"/>
    </row>
    <row r="415" spans="7:12" ht="15">
      <c r="G415" s="243"/>
      <c r="H415" s="128"/>
      <c r="I415" s="405"/>
      <c r="J415" s="129"/>
      <c r="K415" s="132"/>
      <c r="L415" s="29"/>
    </row>
    <row r="416" spans="7:12" ht="15">
      <c r="G416" s="243"/>
      <c r="H416" s="128"/>
      <c r="I416" s="405"/>
      <c r="J416" s="129"/>
      <c r="K416" s="132"/>
      <c r="L416" s="29"/>
    </row>
    <row r="417" spans="7:12" ht="15">
      <c r="G417" s="243"/>
      <c r="H417" s="128"/>
      <c r="I417" s="405"/>
      <c r="J417" s="129"/>
      <c r="K417" s="132"/>
      <c r="L417" s="29"/>
    </row>
    <row r="418" spans="7:12" ht="15">
      <c r="G418" s="243"/>
      <c r="H418" s="128"/>
      <c r="I418" s="405"/>
      <c r="J418" s="129"/>
      <c r="K418" s="132"/>
      <c r="L418" s="29"/>
    </row>
    <row r="419" spans="7:12" ht="15">
      <c r="G419" s="243"/>
      <c r="H419" s="128"/>
      <c r="I419" s="405"/>
      <c r="J419" s="129"/>
      <c r="K419" s="132"/>
      <c r="L419" s="29"/>
    </row>
    <row r="420" spans="7:12" ht="15">
      <c r="G420" s="243"/>
      <c r="H420" s="128"/>
      <c r="I420" s="405"/>
      <c r="J420" s="129"/>
      <c r="K420" s="132"/>
      <c r="L420" s="29"/>
    </row>
    <row r="421" spans="7:12" ht="15">
      <c r="G421" s="243"/>
      <c r="H421" s="128"/>
      <c r="I421" s="405"/>
      <c r="J421" s="129"/>
      <c r="K421" s="132"/>
      <c r="L421" s="29"/>
    </row>
    <row r="422" spans="7:12" ht="15">
      <c r="G422" s="243"/>
      <c r="H422" s="128"/>
      <c r="I422" s="405"/>
      <c r="J422" s="129"/>
      <c r="K422" s="132"/>
      <c r="L422" s="29"/>
    </row>
    <row r="423" spans="7:12" ht="15">
      <c r="G423" s="243"/>
      <c r="H423" s="128"/>
      <c r="I423" s="405"/>
      <c r="J423" s="129"/>
      <c r="K423" s="132"/>
      <c r="L423" s="29"/>
    </row>
    <row r="424" spans="7:12" ht="15">
      <c r="G424" s="243"/>
      <c r="H424" s="128"/>
      <c r="I424" s="405"/>
      <c r="J424" s="129"/>
      <c r="K424" s="132"/>
      <c r="L424" s="29"/>
    </row>
    <row r="425" spans="7:12" ht="15">
      <c r="G425" s="243"/>
      <c r="H425" s="128"/>
      <c r="I425" s="405"/>
      <c r="J425" s="129"/>
      <c r="K425" s="132"/>
      <c r="L425" s="29"/>
    </row>
    <row r="426" spans="7:12" ht="15">
      <c r="G426" s="243"/>
      <c r="H426" s="128"/>
      <c r="I426" s="405"/>
      <c r="J426" s="129"/>
      <c r="K426" s="132"/>
      <c r="L426" s="29"/>
    </row>
    <row r="427" spans="7:12" ht="15">
      <c r="G427" s="243"/>
      <c r="H427" s="128"/>
      <c r="I427" s="405"/>
      <c r="J427" s="129"/>
      <c r="K427" s="132"/>
      <c r="L427" s="29"/>
    </row>
    <row r="428" spans="7:12" ht="15">
      <c r="G428" s="243"/>
      <c r="H428" s="128"/>
      <c r="I428" s="405"/>
      <c r="J428" s="129"/>
      <c r="K428" s="132"/>
      <c r="L428" s="29"/>
    </row>
    <row r="429" spans="7:12" ht="15">
      <c r="G429" s="243"/>
      <c r="H429" s="128"/>
      <c r="I429" s="405"/>
      <c r="J429" s="129"/>
      <c r="K429" s="132"/>
      <c r="L429" s="29"/>
    </row>
    <row r="430" spans="7:12" ht="15">
      <c r="G430" s="243"/>
      <c r="H430" s="128"/>
      <c r="I430" s="405"/>
      <c r="J430" s="129"/>
      <c r="K430" s="132"/>
      <c r="L430" s="29"/>
    </row>
    <row r="431" spans="7:12" ht="15">
      <c r="G431" s="243"/>
      <c r="H431" s="128"/>
      <c r="I431" s="405"/>
      <c r="J431" s="129"/>
      <c r="K431" s="132"/>
      <c r="L431" s="29"/>
    </row>
    <row r="432" spans="7:12" ht="15">
      <c r="G432" s="243"/>
      <c r="H432" s="128"/>
      <c r="I432" s="405"/>
      <c r="J432" s="129"/>
      <c r="K432" s="132"/>
      <c r="L432" s="29"/>
    </row>
    <row r="433" spans="7:12" ht="15">
      <c r="G433" s="243"/>
      <c r="H433" s="128"/>
      <c r="I433" s="405"/>
      <c r="J433" s="129"/>
      <c r="K433" s="132"/>
      <c r="L433" s="29"/>
    </row>
    <row r="434" spans="7:12" ht="15">
      <c r="G434" s="243"/>
      <c r="H434" s="128"/>
      <c r="I434" s="405"/>
      <c r="J434" s="129"/>
      <c r="K434" s="132"/>
      <c r="L434" s="29"/>
    </row>
    <row r="435" spans="7:12" ht="15">
      <c r="G435" s="243"/>
      <c r="H435" s="128"/>
      <c r="I435" s="405"/>
      <c r="J435" s="129"/>
      <c r="K435" s="132"/>
      <c r="L435" s="29"/>
    </row>
    <row r="436" spans="7:12" ht="15">
      <c r="G436" s="243"/>
      <c r="H436" s="128"/>
      <c r="I436" s="405"/>
      <c r="J436" s="129"/>
      <c r="K436" s="132"/>
      <c r="L436" s="29"/>
    </row>
    <row r="437" spans="7:12" ht="15">
      <c r="G437" s="243"/>
      <c r="H437" s="128"/>
      <c r="I437" s="405"/>
      <c r="J437" s="129"/>
      <c r="K437" s="132"/>
      <c r="L437" s="29"/>
    </row>
    <row r="438" spans="7:12" ht="15">
      <c r="G438" s="243"/>
      <c r="H438" s="128"/>
      <c r="I438" s="405"/>
      <c r="J438" s="129"/>
      <c r="K438" s="132"/>
      <c r="L438" s="29"/>
    </row>
    <row r="439" spans="7:12" ht="15">
      <c r="G439" s="243"/>
      <c r="H439" s="128"/>
      <c r="I439" s="405"/>
      <c r="J439" s="129"/>
      <c r="K439" s="132"/>
      <c r="L439" s="29"/>
    </row>
    <row r="440" spans="7:12" ht="15">
      <c r="G440" s="243"/>
      <c r="H440" s="128"/>
      <c r="I440" s="405"/>
      <c r="J440" s="129"/>
      <c r="K440" s="132"/>
      <c r="L440" s="29"/>
    </row>
    <row r="441" spans="7:12" ht="15">
      <c r="G441" s="243"/>
      <c r="H441" s="128"/>
      <c r="I441" s="405"/>
      <c r="J441" s="129"/>
      <c r="K441" s="132"/>
      <c r="L441" s="29"/>
    </row>
    <row r="442" spans="7:12" ht="15">
      <c r="G442" s="243"/>
      <c r="H442" s="128"/>
      <c r="I442" s="405"/>
      <c r="J442" s="129"/>
      <c r="K442" s="132"/>
      <c r="L442" s="29"/>
    </row>
    <row r="443" spans="7:12" ht="15">
      <c r="G443" s="243"/>
      <c r="H443" s="128"/>
      <c r="I443" s="405"/>
      <c r="J443" s="129"/>
      <c r="K443" s="132"/>
      <c r="L443" s="29"/>
    </row>
    <row r="444" spans="7:12" ht="15">
      <c r="G444" s="243"/>
      <c r="H444" s="128"/>
      <c r="I444" s="405"/>
      <c r="J444" s="129"/>
      <c r="K444" s="132"/>
      <c r="L444" s="29"/>
    </row>
    <row r="445" spans="7:12" ht="15">
      <c r="G445" s="243"/>
      <c r="H445" s="128"/>
      <c r="I445" s="405"/>
      <c r="J445" s="129"/>
      <c r="K445" s="132"/>
      <c r="L445" s="29"/>
    </row>
    <row r="446" spans="7:12" ht="15">
      <c r="G446" s="243"/>
      <c r="H446" s="128"/>
      <c r="I446" s="405"/>
      <c r="J446" s="129"/>
      <c r="K446" s="132"/>
      <c r="L446" s="29"/>
    </row>
    <row r="447" spans="7:12" ht="15">
      <c r="G447" s="243"/>
      <c r="H447" s="128"/>
      <c r="I447" s="405"/>
      <c r="J447" s="129"/>
      <c r="K447" s="132"/>
      <c r="L447" s="29"/>
    </row>
    <row r="448" spans="7:12" ht="15">
      <c r="G448" s="243"/>
      <c r="H448" s="128"/>
      <c r="I448" s="405"/>
      <c r="J448" s="129"/>
      <c r="K448" s="132"/>
      <c r="L448" s="29"/>
    </row>
    <row r="449" spans="7:12" ht="15">
      <c r="G449" s="243"/>
      <c r="H449" s="128"/>
      <c r="I449" s="405"/>
      <c r="J449" s="129"/>
      <c r="K449" s="132"/>
      <c r="L449" s="29"/>
    </row>
    <row r="450" spans="7:12" ht="15">
      <c r="G450" s="243"/>
      <c r="H450" s="128"/>
      <c r="I450" s="405"/>
      <c r="J450" s="129"/>
      <c r="K450" s="132"/>
      <c r="L450" s="29"/>
    </row>
    <row r="451" spans="7:12" ht="15">
      <c r="G451" s="243"/>
      <c r="H451" s="128"/>
      <c r="I451" s="405"/>
      <c r="J451" s="129"/>
      <c r="K451" s="132"/>
      <c r="L451" s="29"/>
    </row>
    <row r="452" spans="7:12" ht="15">
      <c r="G452" s="243"/>
      <c r="H452" s="128"/>
      <c r="I452" s="405"/>
      <c r="J452" s="129"/>
      <c r="K452" s="132"/>
      <c r="L452" s="29"/>
    </row>
    <row r="453" spans="7:12" ht="15">
      <c r="G453" s="243"/>
      <c r="H453" s="128"/>
      <c r="I453" s="405"/>
      <c r="J453" s="129"/>
      <c r="K453" s="132"/>
      <c r="L453" s="29"/>
    </row>
    <row r="454" spans="7:12" ht="15">
      <c r="G454" s="243"/>
      <c r="H454" s="128"/>
      <c r="I454" s="405"/>
      <c r="J454" s="129"/>
      <c r="K454" s="132"/>
      <c r="L454" s="29"/>
    </row>
    <row r="455" spans="7:12" ht="15">
      <c r="G455" s="243"/>
      <c r="H455" s="128"/>
      <c r="I455" s="405"/>
      <c r="J455" s="129"/>
      <c r="K455" s="132"/>
      <c r="L455" s="29"/>
    </row>
    <row r="456" spans="7:12" ht="15">
      <c r="G456" s="243"/>
      <c r="H456" s="128"/>
      <c r="I456" s="405"/>
      <c r="J456" s="129"/>
      <c r="K456" s="132"/>
      <c r="L456" s="29"/>
    </row>
    <row r="457" spans="7:12" ht="15">
      <c r="G457" s="243"/>
      <c r="H457" s="128"/>
      <c r="I457" s="405"/>
      <c r="J457" s="129"/>
      <c r="K457" s="132"/>
      <c r="L457" s="29"/>
    </row>
    <row r="458" spans="7:12" ht="15">
      <c r="G458" s="243"/>
      <c r="H458" s="128"/>
      <c r="I458" s="405"/>
      <c r="J458" s="129"/>
      <c r="K458" s="132"/>
      <c r="L458" s="29"/>
    </row>
    <row r="459" spans="7:12" ht="15">
      <c r="G459" s="243"/>
      <c r="H459" s="128"/>
      <c r="I459" s="405"/>
      <c r="J459" s="129"/>
      <c r="K459" s="132"/>
      <c r="L459" s="29"/>
    </row>
    <row r="460" spans="7:12" ht="15">
      <c r="G460" s="243"/>
      <c r="H460" s="128"/>
      <c r="I460" s="405"/>
      <c r="J460" s="129"/>
      <c r="K460" s="132"/>
      <c r="L460" s="29"/>
    </row>
    <row r="461" spans="7:12" ht="15">
      <c r="G461" s="243"/>
      <c r="H461" s="128"/>
      <c r="I461" s="405"/>
      <c r="J461" s="129"/>
      <c r="K461" s="132"/>
      <c r="L461" s="29"/>
    </row>
    <row r="462" spans="7:12" ht="15">
      <c r="G462" s="243"/>
      <c r="H462" s="128"/>
      <c r="I462" s="405"/>
      <c r="J462" s="129"/>
      <c r="K462" s="132"/>
      <c r="L462" s="29"/>
    </row>
    <row r="463" spans="7:12" ht="15">
      <c r="G463" s="243"/>
      <c r="H463" s="128"/>
      <c r="I463" s="405"/>
      <c r="J463" s="129"/>
      <c r="K463" s="132"/>
      <c r="L463" s="29"/>
    </row>
    <row r="464" spans="7:12" ht="15">
      <c r="G464" s="243"/>
      <c r="H464" s="128"/>
      <c r="I464" s="405"/>
      <c r="J464" s="129"/>
      <c r="K464" s="132"/>
      <c r="L464" s="29"/>
    </row>
    <row r="465" spans="7:12" ht="15">
      <c r="G465" s="243"/>
      <c r="H465" s="128"/>
      <c r="I465" s="405"/>
      <c r="J465" s="129"/>
      <c r="K465" s="132"/>
      <c r="L465" s="29"/>
    </row>
    <row r="466" spans="7:12" ht="15">
      <c r="G466" s="243"/>
      <c r="H466" s="128"/>
      <c r="I466" s="405"/>
      <c r="J466" s="129"/>
      <c r="K466" s="132"/>
      <c r="L466" s="29"/>
    </row>
    <row r="467" spans="7:12" ht="15">
      <c r="G467" s="243"/>
      <c r="H467" s="128"/>
      <c r="I467" s="405"/>
      <c r="J467" s="129"/>
      <c r="K467" s="132"/>
      <c r="L467" s="29"/>
    </row>
    <row r="468" spans="7:12" ht="15">
      <c r="G468" s="243"/>
      <c r="H468" s="128"/>
      <c r="I468" s="405"/>
      <c r="J468" s="129"/>
      <c r="K468" s="132"/>
      <c r="L468" s="29"/>
    </row>
    <row r="469" spans="7:12" ht="15">
      <c r="G469" s="243"/>
      <c r="H469" s="128"/>
      <c r="I469" s="405"/>
      <c r="J469" s="129"/>
      <c r="K469" s="132"/>
      <c r="L469" s="29"/>
    </row>
    <row r="470" spans="7:12" ht="15">
      <c r="G470" s="243"/>
      <c r="H470" s="128"/>
      <c r="I470" s="405"/>
      <c r="J470" s="129"/>
      <c r="K470" s="132"/>
      <c r="L470" s="29"/>
    </row>
    <row r="471" spans="7:12" ht="15">
      <c r="G471" s="243"/>
      <c r="H471" s="128"/>
      <c r="I471" s="405"/>
      <c r="J471" s="129"/>
      <c r="K471" s="132"/>
      <c r="L471" s="29"/>
    </row>
    <row r="472" spans="7:12" ht="15">
      <c r="G472" s="243"/>
      <c r="H472" s="128"/>
      <c r="I472" s="405"/>
      <c r="J472" s="129"/>
      <c r="K472" s="132"/>
      <c r="L472" s="29"/>
    </row>
    <row r="473" spans="7:12" ht="15">
      <c r="G473" s="243"/>
      <c r="H473" s="128"/>
      <c r="I473" s="405"/>
      <c r="J473" s="129"/>
      <c r="K473" s="132"/>
      <c r="L473" s="29"/>
    </row>
    <row r="474" spans="7:12" ht="15">
      <c r="G474" s="243"/>
      <c r="H474" s="128"/>
      <c r="I474" s="405"/>
      <c r="J474" s="129"/>
      <c r="K474" s="132"/>
      <c r="L474" s="29"/>
    </row>
    <row r="475" spans="7:12" ht="15">
      <c r="G475" s="243"/>
      <c r="H475" s="128"/>
      <c r="I475" s="405"/>
      <c r="J475" s="129"/>
      <c r="K475" s="132"/>
      <c r="L475" s="29"/>
    </row>
    <row r="476" spans="7:12" ht="15">
      <c r="G476" s="243"/>
      <c r="H476" s="128"/>
      <c r="I476" s="405"/>
      <c r="J476" s="129"/>
      <c r="K476" s="132"/>
      <c r="L476" s="29"/>
    </row>
    <row r="477" spans="7:12" ht="15">
      <c r="G477" s="243"/>
      <c r="H477" s="128"/>
      <c r="I477" s="405"/>
      <c r="J477" s="129"/>
      <c r="K477" s="132"/>
      <c r="L477" s="29"/>
    </row>
    <row r="478" spans="7:12" ht="15">
      <c r="G478" s="243"/>
      <c r="H478" s="128"/>
      <c r="I478" s="405"/>
      <c r="J478" s="129"/>
      <c r="K478" s="132"/>
      <c r="L478" s="29"/>
    </row>
    <row r="479" spans="7:12" ht="15">
      <c r="G479" s="243"/>
      <c r="H479" s="128"/>
      <c r="I479" s="405"/>
      <c r="J479" s="129"/>
      <c r="K479" s="132"/>
      <c r="L479" s="29"/>
    </row>
    <row r="480" spans="7:12" ht="15">
      <c r="G480" s="243"/>
      <c r="H480" s="128"/>
      <c r="I480" s="405"/>
      <c r="J480" s="129"/>
      <c r="K480" s="132"/>
      <c r="L480" s="29"/>
    </row>
    <row r="481" spans="7:12" ht="15">
      <c r="G481" s="243"/>
      <c r="H481" s="128"/>
      <c r="I481" s="405"/>
      <c r="J481" s="129"/>
      <c r="K481" s="132"/>
      <c r="L481" s="29"/>
    </row>
    <row r="482" spans="7:12" ht="15">
      <c r="G482" s="243"/>
      <c r="H482" s="128"/>
      <c r="I482" s="405"/>
      <c r="J482" s="129"/>
      <c r="K482" s="132"/>
      <c r="L482" s="29"/>
    </row>
    <row r="483" spans="7:12" ht="15">
      <c r="G483" s="243"/>
      <c r="H483" s="128"/>
      <c r="I483" s="405"/>
      <c r="J483" s="129"/>
      <c r="K483" s="132"/>
      <c r="L483" s="29"/>
    </row>
    <row r="484" spans="7:12" ht="15">
      <c r="G484" s="243"/>
      <c r="H484" s="128"/>
      <c r="I484" s="405"/>
      <c r="J484" s="129"/>
      <c r="K484" s="132"/>
      <c r="L484" s="29"/>
    </row>
    <row r="485" spans="7:12" ht="15">
      <c r="G485" s="243"/>
      <c r="H485" s="128"/>
      <c r="I485" s="405"/>
      <c r="J485" s="129"/>
      <c r="K485" s="132"/>
      <c r="L485" s="29"/>
    </row>
    <row r="486" spans="7:12" ht="15">
      <c r="G486" s="243"/>
      <c r="H486" s="128"/>
      <c r="I486" s="405"/>
      <c r="J486" s="129"/>
      <c r="K486" s="132"/>
      <c r="L486" s="29"/>
    </row>
    <row r="487" spans="7:12" ht="15">
      <c r="G487" s="243"/>
      <c r="H487" s="128"/>
      <c r="I487" s="405"/>
      <c r="J487" s="129"/>
      <c r="K487" s="132"/>
      <c r="L487" s="29"/>
    </row>
    <row r="488" spans="7:12" ht="15">
      <c r="G488" s="243"/>
      <c r="H488" s="128"/>
      <c r="I488" s="405"/>
      <c r="J488" s="129"/>
      <c r="K488" s="132"/>
      <c r="L488" s="29"/>
    </row>
    <row r="489" spans="7:12" ht="15">
      <c r="G489" s="243"/>
      <c r="H489" s="128"/>
      <c r="I489" s="405"/>
      <c r="J489" s="129"/>
      <c r="K489" s="132"/>
      <c r="L489" s="29"/>
    </row>
    <row r="490" spans="7:12" ht="15">
      <c r="G490" s="243"/>
      <c r="H490" s="128"/>
      <c r="I490" s="405"/>
      <c r="J490" s="129"/>
      <c r="K490" s="132"/>
      <c r="L490" s="29"/>
    </row>
    <row r="491" spans="7:12" ht="15">
      <c r="G491" s="243"/>
      <c r="H491" s="128"/>
      <c r="I491" s="405"/>
      <c r="J491" s="129"/>
      <c r="K491" s="132"/>
      <c r="L491" s="29"/>
    </row>
    <row r="492" spans="7:12" ht="15">
      <c r="G492" s="243"/>
      <c r="H492" s="128"/>
      <c r="I492" s="405"/>
      <c r="J492" s="129"/>
      <c r="K492" s="132"/>
      <c r="L492" s="29"/>
    </row>
    <row r="493" spans="7:12" ht="15">
      <c r="G493" s="243"/>
      <c r="H493" s="128"/>
      <c r="I493" s="405"/>
      <c r="J493" s="129"/>
      <c r="K493" s="132"/>
      <c r="L493" s="29"/>
    </row>
    <row r="494" spans="7:12" ht="15">
      <c r="G494" s="243"/>
      <c r="H494" s="128"/>
      <c r="I494" s="405"/>
      <c r="J494" s="129"/>
      <c r="K494" s="132"/>
      <c r="L494" s="29"/>
    </row>
    <row r="495" spans="7:12" ht="15">
      <c r="G495" s="243"/>
      <c r="H495" s="128"/>
      <c r="I495" s="405"/>
      <c r="J495" s="129"/>
      <c r="K495" s="132"/>
      <c r="L495" s="29"/>
    </row>
    <row r="496" spans="7:12" ht="15">
      <c r="G496" s="243"/>
      <c r="H496" s="128"/>
      <c r="I496" s="405"/>
      <c r="J496" s="129"/>
      <c r="K496" s="132"/>
      <c r="L496" s="29"/>
    </row>
    <row r="497" spans="7:12" ht="15">
      <c r="G497" s="243"/>
      <c r="H497" s="128"/>
      <c r="I497" s="405"/>
      <c r="J497" s="129"/>
      <c r="K497" s="132"/>
      <c r="L497" s="29"/>
    </row>
    <row r="498" spans="7:12" ht="15">
      <c r="G498" s="243"/>
      <c r="H498" s="128"/>
      <c r="I498" s="405"/>
      <c r="J498" s="129"/>
      <c r="K498" s="132"/>
      <c r="L498" s="29"/>
    </row>
    <row r="499" spans="7:12" ht="15">
      <c r="G499" s="243"/>
      <c r="H499" s="128"/>
      <c r="I499" s="405"/>
      <c r="J499" s="129"/>
      <c r="K499" s="132"/>
      <c r="L499" s="29"/>
    </row>
    <row r="500" spans="7:12" ht="15">
      <c r="G500" s="243"/>
      <c r="H500" s="128"/>
      <c r="I500" s="405"/>
      <c r="J500" s="129"/>
      <c r="K500" s="132"/>
      <c r="L500" s="29"/>
    </row>
    <row r="501" spans="7:12" ht="15">
      <c r="G501" s="243"/>
      <c r="H501" s="128"/>
      <c r="I501" s="405"/>
      <c r="J501" s="129"/>
      <c r="K501" s="132"/>
      <c r="L501" s="29"/>
    </row>
    <row r="502" spans="7:12" ht="15">
      <c r="G502" s="243"/>
      <c r="H502" s="128"/>
      <c r="I502" s="405"/>
      <c r="J502" s="129"/>
      <c r="K502" s="132"/>
      <c r="L502" s="29"/>
    </row>
    <row r="503" spans="7:12" ht="15">
      <c r="G503" s="243"/>
      <c r="H503" s="128"/>
      <c r="I503" s="405"/>
      <c r="J503" s="129"/>
      <c r="K503" s="132"/>
      <c r="L503" s="29"/>
    </row>
    <row r="504" spans="7:12" ht="15">
      <c r="G504" s="243"/>
      <c r="H504" s="128"/>
      <c r="I504" s="405"/>
      <c r="J504" s="129"/>
      <c r="K504" s="132"/>
      <c r="L504" s="29"/>
    </row>
    <row r="505" spans="7:12" ht="15">
      <c r="G505" s="243"/>
      <c r="H505" s="128"/>
      <c r="I505" s="405"/>
      <c r="J505" s="129"/>
      <c r="K505" s="132"/>
      <c r="L505" s="29"/>
    </row>
    <row r="506" spans="7:12" ht="15">
      <c r="G506" s="243"/>
      <c r="H506" s="128"/>
      <c r="I506" s="405"/>
      <c r="J506" s="129"/>
      <c r="K506" s="132"/>
      <c r="L506" s="29"/>
    </row>
    <row r="507" spans="7:12" ht="15">
      <c r="G507" s="243"/>
      <c r="H507" s="128"/>
      <c r="I507" s="405"/>
      <c r="J507" s="129"/>
      <c r="K507" s="132"/>
      <c r="L507" s="29"/>
    </row>
    <row r="508" spans="7:12" ht="15">
      <c r="G508" s="243"/>
      <c r="H508" s="128"/>
      <c r="I508" s="405"/>
      <c r="J508" s="129"/>
      <c r="K508" s="132"/>
      <c r="L508" s="29"/>
    </row>
    <row r="509" spans="7:12" ht="15">
      <c r="G509" s="243"/>
      <c r="H509" s="128"/>
      <c r="I509" s="405"/>
      <c r="J509" s="129"/>
      <c r="K509" s="132"/>
      <c r="L509" s="29"/>
    </row>
    <row r="510" spans="7:12" ht="15">
      <c r="G510" s="243"/>
      <c r="H510" s="128"/>
      <c r="I510" s="405"/>
      <c r="J510" s="129"/>
      <c r="K510" s="132"/>
      <c r="L510" s="29"/>
    </row>
    <row r="511" spans="7:12" ht="15">
      <c r="G511" s="243"/>
      <c r="H511" s="128"/>
      <c r="I511" s="405"/>
      <c r="J511" s="129"/>
      <c r="K511" s="132"/>
      <c r="L511" s="29"/>
    </row>
    <row r="512" spans="7:12" ht="15">
      <c r="G512" s="243"/>
      <c r="H512" s="128"/>
      <c r="I512" s="405"/>
      <c r="J512" s="129"/>
      <c r="K512" s="132"/>
      <c r="L512" s="29"/>
    </row>
    <row r="513" spans="7:12" ht="15">
      <c r="G513" s="243"/>
      <c r="H513" s="128"/>
      <c r="I513" s="405"/>
      <c r="J513" s="129"/>
      <c r="K513" s="132"/>
      <c r="L513" s="29"/>
    </row>
    <row r="514" spans="7:12" ht="15">
      <c r="G514" s="243"/>
      <c r="H514" s="128"/>
      <c r="I514" s="405"/>
      <c r="J514" s="129"/>
      <c r="K514" s="132"/>
      <c r="L514" s="29"/>
    </row>
    <row r="515" spans="7:12" ht="15">
      <c r="G515" s="243"/>
      <c r="H515" s="128"/>
      <c r="I515" s="405"/>
      <c r="J515" s="129"/>
      <c r="K515" s="132"/>
      <c r="L515" s="29"/>
    </row>
    <row r="516" spans="7:12" ht="15">
      <c r="G516" s="243"/>
      <c r="H516" s="128"/>
      <c r="I516" s="405"/>
      <c r="J516" s="129"/>
      <c r="K516" s="132"/>
      <c r="L516" s="29"/>
    </row>
    <row r="517" spans="7:12" ht="15">
      <c r="G517" s="243"/>
      <c r="H517" s="128"/>
      <c r="I517" s="405"/>
      <c r="J517" s="129"/>
      <c r="K517" s="132"/>
      <c r="L517" s="29"/>
    </row>
    <row r="518" spans="7:12" ht="15">
      <c r="G518" s="243"/>
      <c r="H518" s="128"/>
      <c r="I518" s="405"/>
      <c r="J518" s="129"/>
      <c r="K518" s="132"/>
      <c r="L518" s="29"/>
    </row>
    <row r="519" spans="7:12" ht="15">
      <c r="G519" s="243"/>
      <c r="H519" s="128"/>
      <c r="I519" s="405"/>
      <c r="J519" s="129"/>
      <c r="K519" s="132"/>
      <c r="L519" s="29"/>
    </row>
    <row r="520" spans="7:12" ht="15">
      <c r="G520" s="243"/>
      <c r="H520" s="128"/>
      <c r="I520" s="405"/>
      <c r="J520" s="129"/>
      <c r="K520" s="132"/>
      <c r="L520" s="29"/>
    </row>
    <row r="521" spans="7:12" ht="15">
      <c r="G521" s="243"/>
      <c r="H521" s="128"/>
      <c r="I521" s="405"/>
      <c r="J521" s="129"/>
      <c r="K521" s="132"/>
      <c r="L521" s="29"/>
    </row>
    <row r="522" spans="7:12" ht="15">
      <c r="G522" s="243"/>
      <c r="H522" s="128"/>
      <c r="I522" s="405"/>
      <c r="J522" s="129"/>
      <c r="K522" s="132"/>
      <c r="L522" s="29"/>
    </row>
    <row r="523" spans="7:12" ht="15">
      <c r="G523" s="243"/>
      <c r="H523" s="128"/>
      <c r="I523" s="405"/>
      <c r="J523" s="129"/>
      <c r="K523" s="132"/>
      <c r="L523" s="29"/>
    </row>
    <row r="524" spans="7:12" ht="15">
      <c r="G524" s="243"/>
      <c r="H524" s="128"/>
      <c r="I524" s="405"/>
      <c r="J524" s="129"/>
      <c r="K524" s="132"/>
      <c r="L524" s="29"/>
    </row>
    <row r="525" spans="7:12" ht="15">
      <c r="G525" s="243"/>
      <c r="H525" s="128"/>
      <c r="I525" s="405"/>
      <c r="J525" s="129"/>
      <c r="K525" s="132"/>
      <c r="L525" s="29"/>
    </row>
    <row r="526" spans="7:12" ht="15">
      <c r="G526" s="243"/>
      <c r="H526" s="128"/>
      <c r="I526" s="405"/>
      <c r="J526" s="129"/>
      <c r="K526" s="132"/>
      <c r="L526" s="29"/>
    </row>
    <row r="527" spans="7:12" ht="15">
      <c r="G527" s="243"/>
      <c r="H527" s="128"/>
      <c r="I527" s="405"/>
      <c r="J527" s="129"/>
      <c r="K527" s="132"/>
      <c r="L527" s="29"/>
    </row>
    <row r="528" spans="7:12" ht="15">
      <c r="G528" s="243"/>
      <c r="H528" s="128"/>
      <c r="I528" s="405"/>
      <c r="J528" s="129"/>
      <c r="K528" s="132"/>
      <c r="L528" s="29"/>
    </row>
    <row r="529" spans="7:12" ht="15">
      <c r="G529" s="243"/>
      <c r="H529" s="128"/>
      <c r="I529" s="405"/>
      <c r="J529" s="129"/>
      <c r="K529" s="132"/>
      <c r="L529" s="29"/>
    </row>
    <row r="530" spans="7:12" ht="15">
      <c r="G530" s="243"/>
      <c r="H530" s="128"/>
      <c r="I530" s="405"/>
      <c r="J530" s="129"/>
      <c r="K530" s="132"/>
      <c r="L530" s="29"/>
    </row>
    <row r="531" spans="7:12" ht="15">
      <c r="G531" s="243"/>
      <c r="H531" s="128"/>
      <c r="I531" s="405"/>
      <c r="J531" s="129"/>
      <c r="K531" s="132"/>
      <c r="L531" s="29"/>
    </row>
    <row r="532" spans="7:12" ht="15">
      <c r="G532" s="243"/>
      <c r="H532" s="128"/>
      <c r="I532" s="405"/>
      <c r="J532" s="129"/>
      <c r="K532" s="132"/>
      <c r="L532" s="29"/>
    </row>
    <row r="533" spans="7:12" ht="15">
      <c r="G533" s="243"/>
      <c r="H533" s="128"/>
      <c r="I533" s="405"/>
      <c r="J533" s="129"/>
      <c r="K533" s="132"/>
      <c r="L533" s="29"/>
    </row>
    <row r="534" spans="7:12" ht="15">
      <c r="G534" s="243"/>
      <c r="H534" s="128"/>
      <c r="I534" s="405"/>
      <c r="J534" s="129"/>
      <c r="K534" s="132"/>
      <c r="L534" s="29"/>
    </row>
    <row r="535" spans="7:12" ht="15">
      <c r="G535" s="243"/>
      <c r="H535" s="128"/>
      <c r="I535" s="405"/>
      <c r="J535" s="129"/>
      <c r="K535" s="132"/>
      <c r="L535" s="29"/>
    </row>
    <row r="536" spans="7:12" ht="15">
      <c r="G536" s="243"/>
      <c r="H536" s="128"/>
      <c r="I536" s="405"/>
      <c r="J536" s="129"/>
      <c r="K536" s="132"/>
      <c r="L536" s="29"/>
    </row>
    <row r="537" spans="7:12" ht="15">
      <c r="G537" s="243"/>
      <c r="H537" s="128"/>
      <c r="I537" s="405"/>
      <c r="J537" s="129"/>
      <c r="K537" s="132"/>
      <c r="L537" s="29"/>
    </row>
    <row r="538" spans="7:12" ht="15">
      <c r="G538" s="243"/>
      <c r="H538" s="128"/>
      <c r="I538" s="405"/>
      <c r="J538" s="129"/>
      <c r="K538" s="132"/>
      <c r="L538" s="29"/>
    </row>
    <row r="539" spans="7:12" ht="15">
      <c r="G539" s="243"/>
      <c r="H539" s="128"/>
      <c r="I539" s="405"/>
      <c r="J539" s="129"/>
      <c r="K539" s="132"/>
      <c r="L539" s="29"/>
    </row>
    <row r="540" spans="7:12" ht="15">
      <c r="G540" s="243"/>
      <c r="H540" s="128"/>
      <c r="I540" s="405"/>
      <c r="J540" s="129"/>
      <c r="K540" s="132"/>
      <c r="L540" s="29"/>
    </row>
    <row r="541" spans="7:12" ht="15">
      <c r="G541" s="243"/>
      <c r="H541" s="128"/>
      <c r="I541" s="405"/>
      <c r="J541" s="129"/>
      <c r="K541" s="132"/>
      <c r="L541" s="29"/>
    </row>
    <row r="542" spans="7:12" ht="15">
      <c r="G542" s="243"/>
      <c r="H542" s="128"/>
      <c r="I542" s="405"/>
      <c r="J542" s="129"/>
      <c r="K542" s="132"/>
      <c r="L542" s="29"/>
    </row>
    <row r="543" spans="7:12" ht="15">
      <c r="G543" s="243"/>
      <c r="H543" s="128"/>
      <c r="I543" s="405"/>
      <c r="J543" s="129"/>
      <c r="K543" s="132"/>
      <c r="L543" s="29"/>
    </row>
    <row r="544" spans="7:12" ht="15">
      <c r="G544" s="243"/>
      <c r="H544" s="128"/>
      <c r="I544" s="405"/>
      <c r="J544" s="129"/>
      <c r="K544" s="132"/>
      <c r="L544" s="29"/>
    </row>
    <row r="545" spans="7:12" ht="15">
      <c r="G545" s="243"/>
      <c r="H545" s="128"/>
      <c r="I545" s="405"/>
      <c r="J545" s="129"/>
      <c r="K545" s="132"/>
      <c r="L545" s="29"/>
    </row>
    <row r="546" spans="7:12" ht="15">
      <c r="G546" s="243"/>
      <c r="H546" s="128"/>
      <c r="I546" s="405"/>
      <c r="J546" s="129"/>
      <c r="K546" s="132"/>
      <c r="L546" s="29"/>
    </row>
    <row r="547" spans="7:12" ht="15">
      <c r="G547" s="243"/>
      <c r="H547" s="128"/>
      <c r="I547" s="405"/>
      <c r="J547" s="129"/>
      <c r="K547" s="132"/>
      <c r="L547" s="29"/>
    </row>
    <row r="548" spans="7:12" ht="15">
      <c r="G548" s="243"/>
      <c r="H548" s="128"/>
      <c r="I548" s="405"/>
      <c r="J548" s="129"/>
      <c r="K548" s="132"/>
      <c r="L548" s="29"/>
    </row>
    <row r="549" spans="7:12" ht="15">
      <c r="G549" s="243"/>
      <c r="H549" s="128"/>
      <c r="I549" s="405"/>
      <c r="J549" s="129"/>
      <c r="K549" s="132"/>
      <c r="L549" s="29"/>
    </row>
    <row r="550" spans="7:12" ht="15">
      <c r="G550" s="243"/>
      <c r="H550" s="128"/>
      <c r="I550" s="405"/>
      <c r="J550" s="129"/>
      <c r="K550" s="132"/>
      <c r="L550" s="29"/>
    </row>
    <row r="551" spans="7:12" ht="15">
      <c r="G551" s="243"/>
      <c r="H551" s="128"/>
      <c r="I551" s="405"/>
      <c r="J551" s="129"/>
      <c r="K551" s="132"/>
      <c r="L551" s="29"/>
    </row>
    <row r="552" spans="7:12" ht="15">
      <c r="G552" s="243"/>
      <c r="H552" s="128"/>
      <c r="I552" s="405"/>
      <c r="J552" s="129"/>
      <c r="K552" s="132"/>
      <c r="L552" s="29"/>
    </row>
    <row r="553" spans="7:12" ht="15">
      <c r="G553" s="243"/>
      <c r="H553" s="128"/>
      <c r="I553" s="405"/>
      <c r="J553" s="129"/>
      <c r="K553" s="132"/>
      <c r="L553" s="29"/>
    </row>
    <row r="554" spans="7:12" ht="15">
      <c r="G554" s="243"/>
      <c r="H554" s="128"/>
      <c r="I554" s="405"/>
      <c r="J554" s="129"/>
      <c r="K554" s="132"/>
      <c r="L554" s="29"/>
    </row>
    <row r="555" spans="7:12" ht="15">
      <c r="G555" s="243"/>
      <c r="H555" s="128"/>
      <c r="I555" s="405"/>
      <c r="J555" s="129"/>
      <c r="K555" s="132"/>
      <c r="L555" s="29"/>
    </row>
    <row r="556" spans="7:12" ht="15">
      <c r="G556" s="243"/>
      <c r="H556" s="128"/>
      <c r="I556" s="405"/>
      <c r="J556" s="129"/>
      <c r="K556" s="132"/>
      <c r="L556" s="29"/>
    </row>
    <row r="557" spans="7:12" ht="15">
      <c r="G557" s="243"/>
      <c r="H557" s="128"/>
      <c r="I557" s="405"/>
      <c r="J557" s="129"/>
      <c r="K557" s="132"/>
      <c r="L557" s="29"/>
    </row>
    <row r="558" spans="7:12" ht="15">
      <c r="G558" s="243"/>
      <c r="H558" s="128"/>
      <c r="I558" s="405"/>
      <c r="J558" s="129"/>
      <c r="K558" s="132"/>
      <c r="L558" s="29"/>
    </row>
    <row r="559" spans="7:12" ht="15">
      <c r="G559" s="243"/>
      <c r="H559" s="128"/>
      <c r="I559" s="405"/>
      <c r="J559" s="129"/>
      <c r="K559" s="132"/>
      <c r="L559" s="29"/>
    </row>
    <row r="560" spans="7:12" ht="15">
      <c r="G560" s="243"/>
      <c r="H560" s="128"/>
      <c r="I560" s="405"/>
      <c r="J560" s="129"/>
      <c r="K560" s="132"/>
      <c r="L560" s="29"/>
    </row>
    <row r="561" spans="7:12" ht="15">
      <c r="G561" s="243"/>
      <c r="H561" s="128"/>
      <c r="I561" s="405"/>
      <c r="J561" s="129"/>
      <c r="K561" s="132"/>
      <c r="L561" s="29"/>
    </row>
    <row r="562" spans="7:12" ht="15">
      <c r="G562" s="243"/>
      <c r="H562" s="128"/>
      <c r="I562" s="405"/>
      <c r="J562" s="129"/>
      <c r="K562" s="132"/>
      <c r="L562" s="29"/>
    </row>
    <row r="563" spans="7:12" ht="15">
      <c r="G563" s="243"/>
      <c r="H563" s="128"/>
      <c r="I563" s="405"/>
      <c r="J563" s="129"/>
      <c r="K563" s="132"/>
      <c r="L563" s="29"/>
    </row>
    <row r="564" spans="7:12" ht="15">
      <c r="G564" s="243"/>
      <c r="H564" s="128"/>
      <c r="I564" s="405"/>
      <c r="J564" s="129"/>
      <c r="K564" s="132"/>
      <c r="L564" s="29"/>
    </row>
    <row r="565" spans="7:12" ht="15">
      <c r="G565" s="243"/>
      <c r="H565" s="128"/>
      <c r="I565" s="405"/>
      <c r="J565" s="129"/>
      <c r="K565" s="132"/>
      <c r="L565" s="29"/>
    </row>
    <row r="566" spans="7:12" ht="15">
      <c r="G566" s="243"/>
      <c r="H566" s="128"/>
      <c r="I566" s="405"/>
      <c r="J566" s="129"/>
      <c r="K566" s="132"/>
      <c r="L566" s="29"/>
    </row>
    <row r="567" spans="7:12" ht="15">
      <c r="G567" s="243"/>
      <c r="H567" s="128"/>
      <c r="I567" s="405"/>
      <c r="J567" s="129"/>
      <c r="K567" s="132"/>
      <c r="L567" s="29"/>
    </row>
    <row r="568" spans="7:12" ht="15">
      <c r="G568" s="243"/>
      <c r="H568" s="128"/>
      <c r="I568" s="405"/>
      <c r="J568" s="129"/>
      <c r="K568" s="132"/>
      <c r="L568" s="29"/>
    </row>
    <row r="569" spans="7:12" ht="15">
      <c r="G569" s="243"/>
      <c r="H569" s="128"/>
      <c r="I569" s="405"/>
      <c r="J569" s="129"/>
      <c r="K569" s="132"/>
      <c r="L569" s="29"/>
    </row>
    <row r="570" spans="7:12" ht="15">
      <c r="G570" s="243"/>
      <c r="H570" s="128"/>
      <c r="I570" s="405"/>
      <c r="J570" s="129"/>
      <c r="K570" s="132"/>
      <c r="L570" s="29"/>
    </row>
    <row r="571" spans="7:12" ht="15">
      <c r="G571" s="243"/>
      <c r="H571" s="128"/>
      <c r="I571" s="405"/>
      <c r="J571" s="129"/>
      <c r="K571" s="132"/>
      <c r="L571" s="29"/>
    </row>
    <row r="572" spans="7:12" ht="15">
      <c r="G572" s="243"/>
      <c r="H572" s="128"/>
      <c r="I572" s="405"/>
      <c r="J572" s="129"/>
      <c r="K572" s="132"/>
      <c r="L572" s="29"/>
    </row>
    <row r="573" spans="7:12" ht="15">
      <c r="G573" s="243"/>
      <c r="H573" s="128"/>
      <c r="I573" s="405"/>
      <c r="J573" s="129"/>
      <c r="K573" s="132"/>
      <c r="L573" s="29"/>
    </row>
    <row r="574" spans="7:12" ht="15">
      <c r="G574" s="243"/>
      <c r="H574" s="128"/>
      <c r="I574" s="405"/>
      <c r="J574" s="129"/>
      <c r="K574" s="132"/>
      <c r="L574" s="29"/>
    </row>
    <row r="575" spans="7:12" ht="15">
      <c r="G575" s="243"/>
      <c r="H575" s="128"/>
      <c r="I575" s="405"/>
      <c r="J575" s="129"/>
      <c r="K575" s="132"/>
      <c r="L575" s="29"/>
    </row>
    <row r="576" spans="7:12" ht="15">
      <c r="G576" s="243"/>
      <c r="H576" s="128"/>
      <c r="I576" s="405"/>
      <c r="J576" s="129"/>
      <c r="K576" s="132"/>
      <c r="L576" s="29"/>
    </row>
    <row r="577" spans="7:12" ht="15">
      <c r="G577" s="243"/>
      <c r="H577" s="128"/>
      <c r="I577" s="405"/>
      <c r="J577" s="129"/>
      <c r="K577" s="132"/>
      <c r="L577" s="29"/>
    </row>
    <row r="578" spans="7:12" ht="15">
      <c r="G578" s="243"/>
      <c r="H578" s="128"/>
      <c r="I578" s="405"/>
      <c r="J578" s="129"/>
      <c r="K578" s="132"/>
      <c r="L578" s="29"/>
    </row>
    <row r="579" spans="7:12" ht="15">
      <c r="G579" s="243"/>
      <c r="H579" s="128"/>
      <c r="I579" s="405"/>
      <c r="J579" s="129"/>
      <c r="K579" s="132"/>
      <c r="L579" s="29"/>
    </row>
    <row r="580" spans="7:12" ht="15">
      <c r="G580" s="243"/>
      <c r="H580" s="128"/>
      <c r="I580" s="405"/>
      <c r="J580" s="129"/>
      <c r="K580" s="132"/>
      <c r="L580" s="29"/>
    </row>
    <row r="581" spans="7:12" ht="15">
      <c r="G581" s="243"/>
      <c r="H581" s="128"/>
      <c r="I581" s="405"/>
      <c r="J581" s="129"/>
      <c r="K581" s="132"/>
      <c r="L581" s="29"/>
    </row>
    <row r="582" spans="7:12" ht="15">
      <c r="G582" s="243"/>
      <c r="H582" s="128"/>
      <c r="I582" s="405"/>
      <c r="J582" s="129"/>
      <c r="K582" s="132"/>
      <c r="L582" s="29"/>
    </row>
    <row r="583" spans="7:12" ht="15">
      <c r="G583" s="243"/>
      <c r="H583" s="128"/>
      <c r="I583" s="405"/>
      <c r="J583" s="129"/>
      <c r="K583" s="132"/>
      <c r="L583" s="29"/>
    </row>
    <row r="584" spans="7:12" ht="15">
      <c r="G584" s="243"/>
      <c r="H584" s="128"/>
      <c r="I584" s="405"/>
      <c r="J584" s="129"/>
      <c r="K584" s="132"/>
      <c r="L584" s="29"/>
    </row>
    <row r="585" spans="7:12" ht="15">
      <c r="G585" s="243"/>
      <c r="H585" s="128"/>
      <c r="I585" s="405"/>
      <c r="J585" s="129"/>
      <c r="K585" s="132"/>
      <c r="L585" s="29"/>
    </row>
    <row r="586" spans="7:12" ht="15">
      <c r="G586" s="243"/>
      <c r="H586" s="128"/>
      <c r="I586" s="405"/>
      <c r="J586" s="129"/>
      <c r="K586" s="132"/>
      <c r="L586" s="29"/>
    </row>
    <row r="587" spans="7:12" ht="15">
      <c r="G587" s="243"/>
      <c r="H587" s="128"/>
      <c r="I587" s="405"/>
      <c r="J587" s="129"/>
      <c r="K587" s="132"/>
      <c r="L587" s="29"/>
    </row>
    <row r="588" spans="7:12" ht="15">
      <c r="G588" s="243"/>
      <c r="H588" s="128"/>
      <c r="I588" s="405"/>
      <c r="J588" s="129"/>
      <c r="K588" s="132"/>
      <c r="L588" s="29"/>
    </row>
    <row r="589" spans="7:12" ht="15">
      <c r="G589" s="243"/>
      <c r="H589" s="128"/>
      <c r="I589" s="405"/>
      <c r="J589" s="129"/>
      <c r="K589" s="132"/>
      <c r="L589" s="29"/>
    </row>
    <row r="590" spans="7:12" ht="15">
      <c r="G590" s="243"/>
      <c r="H590" s="128"/>
      <c r="I590" s="405"/>
      <c r="J590" s="129"/>
      <c r="K590" s="132"/>
      <c r="L590" s="29"/>
    </row>
    <row r="591" spans="7:12" ht="15">
      <c r="G591" s="243"/>
      <c r="H591" s="128"/>
      <c r="I591" s="405"/>
      <c r="J591" s="129"/>
      <c r="K591" s="132"/>
      <c r="L591" s="29"/>
    </row>
    <row r="592" spans="7:12" ht="15">
      <c r="G592" s="243"/>
      <c r="H592" s="128"/>
      <c r="I592" s="405"/>
      <c r="J592" s="129"/>
      <c r="K592" s="132"/>
      <c r="L592" s="29"/>
    </row>
    <row r="593" spans="7:12" ht="15">
      <c r="G593" s="243"/>
      <c r="H593" s="128"/>
      <c r="I593" s="405"/>
      <c r="J593" s="129"/>
      <c r="K593" s="132"/>
      <c r="L593" s="29"/>
    </row>
    <row r="594" spans="7:12" ht="15">
      <c r="G594" s="243"/>
      <c r="H594" s="128"/>
      <c r="I594" s="405"/>
      <c r="J594" s="129"/>
      <c r="K594" s="132"/>
      <c r="L594" s="29"/>
    </row>
    <row r="595" spans="7:12" ht="15">
      <c r="G595" s="243"/>
      <c r="H595" s="128"/>
      <c r="I595" s="405"/>
      <c r="J595" s="129"/>
      <c r="K595" s="132"/>
      <c r="L595" s="29"/>
    </row>
    <row r="596" spans="7:12" ht="15">
      <c r="G596" s="243"/>
      <c r="H596" s="128"/>
      <c r="I596" s="405"/>
      <c r="J596" s="129"/>
      <c r="K596" s="132"/>
      <c r="L596" s="29"/>
    </row>
    <row r="597" spans="7:12" ht="15">
      <c r="G597" s="243"/>
      <c r="H597" s="128"/>
      <c r="I597" s="405"/>
      <c r="J597" s="129"/>
      <c r="K597" s="132"/>
      <c r="L597" s="29"/>
    </row>
    <row r="598" spans="7:12" ht="15">
      <c r="G598" s="243"/>
      <c r="H598" s="128"/>
      <c r="I598" s="405"/>
      <c r="J598" s="129"/>
      <c r="K598" s="132"/>
      <c r="L598" s="29"/>
    </row>
    <row r="599" spans="7:12" ht="15">
      <c r="G599" s="243"/>
      <c r="H599" s="128"/>
      <c r="I599" s="405"/>
      <c r="J599" s="129"/>
      <c r="K599" s="132"/>
      <c r="L599" s="29"/>
    </row>
    <row r="600" spans="7:12" ht="15">
      <c r="G600" s="243"/>
      <c r="H600" s="128"/>
      <c r="I600" s="405"/>
      <c r="J600" s="129"/>
      <c r="K600" s="132"/>
      <c r="L600" s="29"/>
    </row>
    <row r="601" spans="7:12" ht="15">
      <c r="G601" s="243"/>
      <c r="H601" s="128"/>
      <c r="I601" s="405"/>
      <c r="J601" s="129"/>
      <c r="K601" s="132"/>
      <c r="L601" s="29"/>
    </row>
    <row r="602" spans="7:12" ht="15">
      <c r="G602" s="243"/>
      <c r="H602" s="128"/>
      <c r="I602" s="405"/>
      <c r="J602" s="129"/>
      <c r="K602" s="132"/>
      <c r="L602" s="29"/>
    </row>
    <row r="603" spans="7:12" ht="15">
      <c r="G603" s="243"/>
      <c r="H603" s="128"/>
      <c r="I603" s="405"/>
      <c r="J603" s="129"/>
      <c r="K603" s="132"/>
      <c r="L603" s="29"/>
    </row>
    <row r="604" spans="7:12" ht="15">
      <c r="G604" s="243"/>
      <c r="H604" s="128"/>
      <c r="I604" s="405"/>
      <c r="J604" s="129"/>
      <c r="K604" s="132"/>
      <c r="L604" s="29"/>
    </row>
    <row r="605" spans="7:12" ht="15">
      <c r="G605" s="243"/>
      <c r="H605" s="128"/>
      <c r="I605" s="405"/>
      <c r="J605" s="129"/>
      <c r="K605" s="132"/>
      <c r="L605" s="29"/>
    </row>
    <row r="606" spans="7:12" ht="15">
      <c r="G606" s="243"/>
      <c r="H606" s="128"/>
      <c r="I606" s="405"/>
      <c r="J606" s="129"/>
      <c r="K606" s="132"/>
      <c r="L606" s="29"/>
    </row>
    <row r="607" spans="7:12" ht="15">
      <c r="G607" s="243"/>
      <c r="H607" s="128"/>
      <c r="I607" s="405"/>
      <c r="J607" s="129"/>
      <c r="K607" s="132"/>
      <c r="L607" s="29"/>
    </row>
    <row r="608" spans="7:12" ht="15">
      <c r="G608" s="243"/>
      <c r="H608" s="128"/>
      <c r="I608" s="405"/>
      <c r="J608" s="129"/>
      <c r="K608" s="132"/>
      <c r="L608" s="29"/>
    </row>
    <row r="609" spans="7:12" ht="15">
      <c r="G609" s="243"/>
      <c r="H609" s="128"/>
      <c r="I609" s="405"/>
      <c r="J609" s="129"/>
      <c r="K609" s="132"/>
      <c r="L609" s="29"/>
    </row>
    <row r="610" spans="7:12" ht="15">
      <c r="G610" s="243"/>
      <c r="H610" s="128"/>
      <c r="I610" s="405"/>
      <c r="J610" s="129"/>
      <c r="K610" s="132"/>
      <c r="L610" s="29"/>
    </row>
    <row r="611" spans="7:12" ht="15">
      <c r="G611" s="243"/>
      <c r="H611" s="128"/>
      <c r="I611" s="405"/>
      <c r="J611" s="129"/>
      <c r="K611" s="132"/>
      <c r="L611" s="29"/>
    </row>
    <row r="612" spans="7:12" ht="15">
      <c r="G612" s="243"/>
      <c r="H612" s="128"/>
      <c r="I612" s="405"/>
      <c r="J612" s="129"/>
      <c r="K612" s="132"/>
      <c r="L612" s="29"/>
    </row>
    <row r="613" spans="7:12" ht="15">
      <c r="G613" s="243"/>
      <c r="H613" s="128"/>
      <c r="I613" s="405"/>
      <c r="J613" s="129"/>
      <c r="K613" s="132"/>
      <c r="L613" s="29"/>
    </row>
    <row r="614" spans="7:12" ht="15">
      <c r="G614" s="243"/>
      <c r="H614" s="128"/>
      <c r="I614" s="405"/>
      <c r="J614" s="129"/>
      <c r="K614" s="132"/>
      <c r="L614" s="29"/>
    </row>
    <row r="615" spans="7:12" ht="15">
      <c r="G615" s="243"/>
      <c r="H615" s="128"/>
      <c r="I615" s="405"/>
      <c r="J615" s="129"/>
      <c r="K615" s="132"/>
      <c r="L615" s="29"/>
    </row>
    <row r="616" spans="7:12" ht="15">
      <c r="G616" s="243"/>
      <c r="H616" s="128"/>
      <c r="I616" s="405"/>
      <c r="J616" s="129"/>
      <c r="K616" s="132"/>
      <c r="L616" s="29"/>
    </row>
    <row r="617" spans="7:12" ht="15">
      <c r="G617" s="243"/>
      <c r="H617" s="128"/>
      <c r="I617" s="405"/>
      <c r="J617" s="129"/>
      <c r="K617" s="132"/>
      <c r="L617" s="29"/>
    </row>
    <row r="618" spans="7:12" ht="15">
      <c r="G618" s="243"/>
      <c r="H618" s="128"/>
      <c r="I618" s="405"/>
      <c r="J618" s="129"/>
      <c r="K618" s="132"/>
      <c r="L618" s="29"/>
    </row>
    <row r="619" spans="7:12" ht="15">
      <c r="G619" s="243"/>
      <c r="H619" s="128"/>
      <c r="I619" s="405"/>
      <c r="J619" s="129"/>
      <c r="K619" s="132"/>
      <c r="L619" s="29"/>
    </row>
    <row r="620" spans="7:12" ht="15">
      <c r="G620" s="243"/>
      <c r="H620" s="128"/>
      <c r="I620" s="405"/>
      <c r="J620" s="129"/>
      <c r="K620" s="132"/>
      <c r="L620" s="29"/>
    </row>
    <row r="621" spans="7:12" ht="15">
      <c r="G621" s="243"/>
      <c r="H621" s="128"/>
      <c r="I621" s="405"/>
      <c r="J621" s="129"/>
      <c r="K621" s="132"/>
      <c r="L621" s="29"/>
    </row>
    <row r="622" spans="7:12" ht="15">
      <c r="G622" s="243"/>
      <c r="H622" s="128"/>
      <c r="I622" s="405"/>
      <c r="J622" s="129"/>
      <c r="K622" s="132"/>
      <c r="L622" s="29"/>
    </row>
    <row r="623" spans="7:12" ht="15">
      <c r="G623" s="243"/>
      <c r="H623" s="128"/>
      <c r="I623" s="405"/>
      <c r="J623" s="129"/>
      <c r="K623" s="132"/>
      <c r="L623" s="29"/>
    </row>
    <row r="624" spans="7:12" ht="15">
      <c r="G624" s="243"/>
      <c r="H624" s="128"/>
      <c r="I624" s="405"/>
      <c r="J624" s="129"/>
      <c r="K624" s="132"/>
      <c r="L624" s="29"/>
    </row>
    <row r="625" spans="7:12" ht="15">
      <c r="G625" s="243"/>
      <c r="H625" s="128"/>
      <c r="I625" s="405"/>
      <c r="J625" s="129"/>
      <c r="K625" s="132"/>
      <c r="L625" s="29"/>
    </row>
    <row r="626" spans="7:12" ht="15">
      <c r="G626" s="243"/>
      <c r="H626" s="128"/>
      <c r="I626" s="405"/>
      <c r="J626" s="129"/>
      <c r="K626" s="132"/>
      <c r="L626" s="29"/>
    </row>
    <row r="627" spans="7:12" ht="15">
      <c r="G627" s="243"/>
      <c r="H627" s="128"/>
      <c r="I627" s="405"/>
      <c r="J627" s="129"/>
      <c r="K627" s="132"/>
      <c r="L627" s="29"/>
    </row>
    <row r="628" spans="7:12" ht="15">
      <c r="G628" s="243"/>
      <c r="H628" s="128"/>
      <c r="I628" s="405"/>
      <c r="J628" s="129"/>
      <c r="K628" s="132"/>
      <c r="L628" s="29"/>
    </row>
    <row r="629" spans="7:12" ht="15">
      <c r="G629" s="243"/>
      <c r="H629" s="128"/>
      <c r="I629" s="405"/>
      <c r="J629" s="129"/>
      <c r="K629" s="132"/>
      <c r="L629" s="29"/>
    </row>
    <row r="630" spans="7:12" ht="15">
      <c r="G630" s="243"/>
      <c r="H630" s="128"/>
      <c r="I630" s="405"/>
      <c r="J630" s="129"/>
      <c r="K630" s="132"/>
      <c r="L630" s="29"/>
    </row>
    <row r="631" spans="7:12" ht="15">
      <c r="G631" s="243"/>
      <c r="H631" s="128"/>
      <c r="I631" s="405"/>
      <c r="J631" s="129"/>
      <c r="K631" s="132"/>
      <c r="L631" s="29"/>
    </row>
    <row r="632" spans="7:12" ht="15">
      <c r="G632" s="243"/>
      <c r="H632" s="128"/>
      <c r="I632" s="405"/>
      <c r="J632" s="129"/>
      <c r="K632" s="132"/>
      <c r="L632" s="29"/>
    </row>
    <row r="633" spans="7:12" ht="15">
      <c r="G633" s="243"/>
      <c r="H633" s="128"/>
      <c r="I633" s="405"/>
      <c r="J633" s="129"/>
      <c r="K633" s="132"/>
      <c r="L633" s="29"/>
    </row>
    <row r="634" spans="7:12" ht="15">
      <c r="G634" s="243"/>
      <c r="H634" s="128"/>
      <c r="I634" s="405"/>
      <c r="J634" s="129"/>
      <c r="K634" s="132"/>
      <c r="L634" s="29"/>
    </row>
    <row r="635" spans="7:12" ht="15">
      <c r="G635" s="243"/>
      <c r="H635" s="128"/>
      <c r="I635" s="405"/>
      <c r="J635" s="129"/>
      <c r="K635" s="132"/>
      <c r="L635" s="29"/>
    </row>
    <row r="636" spans="7:12" ht="15">
      <c r="G636" s="243"/>
      <c r="H636" s="128"/>
      <c r="I636" s="405"/>
      <c r="J636" s="129"/>
      <c r="K636" s="132"/>
      <c r="L636" s="29"/>
    </row>
    <row r="637" spans="7:12" ht="15">
      <c r="G637" s="243"/>
      <c r="H637" s="128"/>
      <c r="I637" s="405"/>
      <c r="J637" s="129"/>
      <c r="K637" s="132"/>
      <c r="L637" s="29"/>
    </row>
    <row r="638" spans="7:12" ht="15">
      <c r="G638" s="243"/>
      <c r="H638" s="128"/>
      <c r="I638" s="405"/>
      <c r="J638" s="129"/>
      <c r="K638" s="132"/>
      <c r="L638" s="29"/>
    </row>
    <row r="639" spans="7:12" ht="15">
      <c r="G639" s="243"/>
      <c r="H639" s="128"/>
      <c r="I639" s="405"/>
      <c r="J639" s="129"/>
      <c r="K639" s="132"/>
      <c r="L639" s="29"/>
    </row>
    <row r="640" spans="7:12" ht="15">
      <c r="G640" s="243"/>
      <c r="H640" s="128"/>
      <c r="I640" s="405"/>
      <c r="J640" s="129"/>
      <c r="K640" s="132"/>
      <c r="L640" s="29"/>
    </row>
    <row r="641" spans="7:12" ht="15">
      <c r="G641" s="243"/>
      <c r="H641" s="128"/>
      <c r="I641" s="405"/>
      <c r="J641" s="129"/>
      <c r="K641" s="132"/>
      <c r="L641" s="29"/>
    </row>
    <row r="642" spans="7:12" ht="15">
      <c r="G642" s="243"/>
      <c r="H642" s="128"/>
      <c r="I642" s="405"/>
      <c r="J642" s="129"/>
      <c r="K642" s="132"/>
      <c r="L642" s="29"/>
    </row>
    <row r="643" spans="7:12" ht="15">
      <c r="G643" s="243"/>
      <c r="H643" s="128"/>
      <c r="I643" s="405"/>
      <c r="J643" s="129"/>
      <c r="K643" s="132"/>
      <c r="L643" s="29"/>
    </row>
    <row r="644" spans="7:12" ht="15">
      <c r="G644" s="243"/>
      <c r="H644" s="128"/>
      <c r="I644" s="405"/>
      <c r="J644" s="129"/>
      <c r="K644" s="132"/>
      <c r="L644" s="29"/>
    </row>
    <row r="645" spans="7:12" ht="15">
      <c r="G645" s="243"/>
      <c r="H645" s="128"/>
      <c r="I645" s="405"/>
      <c r="J645" s="129"/>
      <c r="K645" s="132"/>
      <c r="L645" s="29"/>
    </row>
    <row r="646" spans="7:12" ht="15">
      <c r="G646" s="243"/>
      <c r="H646" s="128"/>
      <c r="I646" s="405"/>
      <c r="J646" s="129"/>
      <c r="K646" s="132"/>
      <c r="L646" s="29"/>
    </row>
    <row r="647" spans="7:12" ht="15">
      <c r="G647" s="243"/>
      <c r="H647" s="128"/>
      <c r="I647" s="405"/>
      <c r="J647" s="129"/>
      <c r="K647" s="132"/>
      <c r="L647" s="29"/>
    </row>
    <row r="648" spans="7:12" ht="15">
      <c r="G648" s="243"/>
      <c r="H648" s="128"/>
      <c r="I648" s="405"/>
      <c r="J648" s="129"/>
      <c r="K648" s="132"/>
      <c r="L648" s="29"/>
    </row>
    <row r="649" spans="7:12" ht="15">
      <c r="G649" s="243"/>
      <c r="H649" s="128"/>
      <c r="I649" s="405"/>
      <c r="J649" s="129"/>
      <c r="K649" s="132"/>
      <c r="L649" s="29"/>
    </row>
    <row r="650" spans="7:12" ht="15">
      <c r="G650" s="243"/>
      <c r="H650" s="128"/>
      <c r="I650" s="405"/>
      <c r="J650" s="129"/>
      <c r="K650" s="132"/>
      <c r="L650" s="29"/>
    </row>
    <row r="651" spans="7:12" ht="15">
      <c r="G651" s="243"/>
      <c r="H651" s="128"/>
      <c r="I651" s="405"/>
      <c r="J651" s="129"/>
      <c r="K651" s="132"/>
      <c r="L651" s="29"/>
    </row>
    <row r="652" spans="7:12" ht="15">
      <c r="G652" s="243"/>
      <c r="H652" s="128"/>
      <c r="I652" s="405"/>
      <c r="J652" s="129"/>
      <c r="K652" s="132"/>
      <c r="L652" s="29"/>
    </row>
    <row r="653" spans="7:12" ht="15">
      <c r="G653" s="243"/>
      <c r="H653" s="128"/>
      <c r="I653" s="405"/>
      <c r="J653" s="129"/>
      <c r="K653" s="132"/>
      <c r="L653" s="29"/>
    </row>
    <row r="654" spans="7:12" ht="15">
      <c r="G654" s="243"/>
      <c r="H654" s="128"/>
      <c r="I654" s="405"/>
      <c r="J654" s="129"/>
      <c r="K654" s="132"/>
      <c r="L654" s="29"/>
    </row>
    <row r="655" spans="7:12" ht="15">
      <c r="G655" s="243"/>
      <c r="H655" s="128"/>
      <c r="I655" s="405"/>
      <c r="J655" s="129"/>
      <c r="K655" s="132"/>
      <c r="L655" s="29"/>
    </row>
    <row r="656" spans="7:12" ht="15">
      <c r="G656" s="243"/>
      <c r="H656" s="128"/>
      <c r="I656" s="405"/>
      <c r="J656" s="129"/>
      <c r="K656" s="132"/>
      <c r="L656" s="29"/>
    </row>
    <row r="657" spans="7:12" ht="15">
      <c r="G657" s="243"/>
      <c r="H657" s="128"/>
      <c r="I657" s="405"/>
      <c r="J657" s="129"/>
      <c r="K657" s="132"/>
      <c r="L657" s="29"/>
    </row>
    <row r="658" spans="7:12" ht="15">
      <c r="G658" s="243"/>
      <c r="H658" s="128"/>
      <c r="I658" s="405"/>
      <c r="J658" s="129"/>
      <c r="K658" s="132"/>
      <c r="L658" s="29"/>
    </row>
    <row r="659" spans="7:12" ht="15">
      <c r="G659" s="243"/>
      <c r="H659" s="128"/>
      <c r="I659" s="405"/>
      <c r="J659" s="129"/>
      <c r="K659" s="132"/>
      <c r="L659" s="29"/>
    </row>
    <row r="660" spans="7:12" ht="15">
      <c r="G660" s="243"/>
      <c r="H660" s="128"/>
      <c r="I660" s="405"/>
      <c r="J660" s="129"/>
      <c r="K660" s="132"/>
      <c r="L660" s="29"/>
    </row>
    <row r="661" spans="7:12" ht="15">
      <c r="G661" s="243"/>
      <c r="H661" s="128"/>
      <c r="I661" s="405"/>
      <c r="J661" s="129"/>
      <c r="K661" s="132"/>
      <c r="L661" s="29"/>
    </row>
    <row r="662" spans="7:12" ht="15">
      <c r="G662" s="243"/>
      <c r="H662" s="128"/>
      <c r="I662" s="405"/>
      <c r="J662" s="129"/>
      <c r="K662" s="132"/>
      <c r="L662" s="29"/>
    </row>
    <row r="663" spans="7:12" ht="15">
      <c r="G663" s="243"/>
      <c r="H663" s="128"/>
      <c r="I663" s="405"/>
      <c r="J663" s="129"/>
      <c r="K663" s="132"/>
      <c r="L663" s="29"/>
    </row>
    <row r="664" spans="7:12" ht="15">
      <c r="G664" s="243"/>
      <c r="H664" s="128"/>
      <c r="I664" s="405"/>
      <c r="J664" s="129"/>
      <c r="K664" s="132"/>
      <c r="L664" s="29"/>
    </row>
    <row r="665" spans="7:12" ht="15">
      <c r="G665" s="243"/>
      <c r="H665" s="128"/>
      <c r="I665" s="405"/>
      <c r="J665" s="129"/>
      <c r="K665" s="132"/>
      <c r="L665" s="29"/>
    </row>
    <row r="666" spans="7:12" ht="15">
      <c r="G666" s="243"/>
      <c r="H666" s="128"/>
      <c r="I666" s="405"/>
      <c r="J666" s="129"/>
      <c r="K666" s="132"/>
      <c r="L666" s="29"/>
    </row>
    <row r="667" spans="7:12" ht="15">
      <c r="G667" s="243"/>
      <c r="H667" s="128"/>
      <c r="I667" s="405"/>
      <c r="J667" s="129"/>
      <c r="K667" s="132"/>
      <c r="L667" s="29"/>
    </row>
    <row r="668" spans="7:12" ht="15">
      <c r="G668" s="243"/>
      <c r="H668" s="128"/>
      <c r="I668" s="405"/>
      <c r="J668" s="129"/>
      <c r="K668" s="132"/>
      <c r="L668" s="29"/>
    </row>
    <row r="669" spans="7:12" ht="15">
      <c r="G669" s="243"/>
      <c r="H669" s="128"/>
      <c r="I669" s="405"/>
      <c r="J669" s="129"/>
      <c r="K669" s="132"/>
      <c r="L669" s="29"/>
    </row>
    <row r="670" spans="7:12" ht="15">
      <c r="G670" s="243"/>
      <c r="H670" s="128"/>
      <c r="I670" s="405"/>
      <c r="J670" s="129"/>
      <c r="K670" s="132"/>
      <c r="L670" s="29"/>
    </row>
    <row r="671" spans="7:12" ht="15">
      <c r="G671" s="243"/>
      <c r="H671" s="128"/>
      <c r="I671" s="405"/>
      <c r="J671" s="129"/>
      <c r="K671" s="132"/>
      <c r="L671" s="29"/>
    </row>
    <row r="672" spans="7:12" ht="15">
      <c r="G672" s="243"/>
      <c r="H672" s="128"/>
      <c r="I672" s="405"/>
      <c r="J672" s="129"/>
      <c r="K672" s="132"/>
      <c r="L672" s="29"/>
    </row>
    <row r="673" spans="7:12" ht="15">
      <c r="G673" s="243"/>
      <c r="H673" s="128"/>
      <c r="I673" s="405"/>
      <c r="J673" s="129"/>
      <c r="K673" s="132"/>
      <c r="L673" s="29"/>
    </row>
    <row r="674" spans="7:12" ht="15">
      <c r="G674" s="243"/>
      <c r="H674" s="128"/>
      <c r="I674" s="405"/>
      <c r="J674" s="129"/>
      <c r="K674" s="132"/>
      <c r="L674" s="29"/>
    </row>
    <row r="675" spans="7:12" ht="15">
      <c r="G675" s="243"/>
      <c r="H675" s="128"/>
      <c r="I675" s="405"/>
      <c r="J675" s="129"/>
      <c r="K675" s="132"/>
      <c r="L675" s="29"/>
    </row>
    <row r="676" spans="7:12" ht="15">
      <c r="G676" s="243"/>
      <c r="H676" s="128"/>
      <c r="I676" s="405"/>
      <c r="J676" s="129"/>
      <c r="K676" s="132"/>
      <c r="L676" s="29"/>
    </row>
    <row r="677" spans="7:12" ht="15">
      <c r="G677" s="243"/>
      <c r="H677" s="128"/>
      <c r="I677" s="405"/>
      <c r="J677" s="129"/>
      <c r="K677" s="132"/>
      <c r="L677" s="29"/>
    </row>
    <row r="678" spans="7:12" ht="15">
      <c r="G678" s="243"/>
      <c r="H678" s="128"/>
      <c r="I678" s="405"/>
      <c r="J678" s="129"/>
      <c r="K678" s="132"/>
      <c r="L678" s="29"/>
    </row>
    <row r="679" spans="7:12" ht="15">
      <c r="G679" s="243"/>
      <c r="H679" s="128"/>
      <c r="I679" s="405"/>
      <c r="J679" s="129"/>
      <c r="K679" s="132"/>
      <c r="L679" s="29"/>
    </row>
    <row r="680" spans="7:12" ht="15">
      <c r="G680" s="243"/>
      <c r="H680" s="128"/>
      <c r="I680" s="405"/>
      <c r="J680" s="129"/>
      <c r="K680" s="132"/>
      <c r="L680" s="29"/>
    </row>
    <row r="681" spans="7:12" ht="15">
      <c r="G681" s="243"/>
      <c r="H681" s="128"/>
      <c r="I681" s="405"/>
      <c r="J681" s="129"/>
      <c r="K681" s="132"/>
      <c r="L681" s="29"/>
    </row>
    <row r="682" spans="7:12" ht="15">
      <c r="G682" s="243"/>
      <c r="H682" s="128"/>
      <c r="I682" s="405"/>
      <c r="J682" s="129"/>
      <c r="K682" s="132"/>
      <c r="L682" s="29"/>
    </row>
    <row r="683" spans="7:12" ht="15">
      <c r="G683" s="243"/>
      <c r="H683" s="128"/>
      <c r="I683" s="405"/>
      <c r="J683" s="129"/>
      <c r="K683" s="132"/>
      <c r="L683" s="29"/>
    </row>
    <row r="684" spans="7:12" ht="15">
      <c r="G684" s="243"/>
      <c r="H684" s="128"/>
      <c r="I684" s="405"/>
      <c r="J684" s="129"/>
      <c r="K684" s="132"/>
      <c r="L684" s="29"/>
    </row>
    <row r="685" spans="7:12" ht="15">
      <c r="G685" s="243"/>
      <c r="H685" s="128"/>
      <c r="I685" s="405"/>
      <c r="J685" s="129"/>
      <c r="K685" s="132"/>
      <c r="L685" s="29"/>
    </row>
    <row r="686" spans="7:12" ht="15">
      <c r="G686" s="243"/>
      <c r="H686" s="128"/>
      <c r="I686" s="405"/>
      <c r="J686" s="129"/>
      <c r="K686" s="132"/>
      <c r="L686" s="29"/>
    </row>
    <row r="687" spans="7:12" ht="15">
      <c r="G687" s="243"/>
      <c r="H687" s="128"/>
      <c r="I687" s="405"/>
      <c r="J687" s="129"/>
      <c r="K687" s="132"/>
      <c r="L687" s="29"/>
    </row>
    <row r="688" spans="7:12" ht="15">
      <c r="G688" s="243"/>
      <c r="H688" s="128"/>
      <c r="I688" s="405"/>
      <c r="J688" s="129"/>
      <c r="K688" s="132"/>
      <c r="L688" s="29"/>
    </row>
    <row r="689" spans="7:12" ht="15">
      <c r="G689" s="243"/>
      <c r="H689" s="128"/>
      <c r="I689" s="405"/>
      <c r="J689" s="129"/>
      <c r="K689" s="132"/>
      <c r="L689" s="29"/>
    </row>
    <row r="690" spans="7:12" ht="15">
      <c r="G690" s="243"/>
      <c r="H690" s="128"/>
      <c r="I690" s="405"/>
      <c r="J690" s="129"/>
      <c r="K690" s="132"/>
      <c r="L690" s="29"/>
    </row>
    <row r="691" spans="7:12" ht="15">
      <c r="G691" s="243"/>
      <c r="H691" s="128"/>
      <c r="I691" s="405"/>
      <c r="J691" s="129"/>
      <c r="K691" s="132"/>
      <c r="L691" s="29"/>
    </row>
    <row r="692" spans="7:12" ht="15">
      <c r="G692" s="243"/>
      <c r="H692" s="128"/>
      <c r="I692" s="405"/>
      <c r="J692" s="129"/>
      <c r="K692" s="132"/>
      <c r="L692" s="29"/>
    </row>
    <row r="693" spans="7:12" ht="15">
      <c r="G693" s="243"/>
      <c r="H693" s="128"/>
      <c r="I693" s="405"/>
      <c r="J693" s="129"/>
      <c r="K693" s="132"/>
      <c r="L693" s="29"/>
    </row>
    <row r="694" spans="7:12" ht="15">
      <c r="G694" s="243"/>
      <c r="H694" s="128"/>
      <c r="I694" s="405"/>
      <c r="J694" s="129"/>
      <c r="K694" s="132"/>
      <c r="L694" s="29"/>
    </row>
    <row r="695" spans="7:12" ht="15">
      <c r="G695" s="243"/>
      <c r="H695" s="128"/>
      <c r="I695" s="405"/>
      <c r="J695" s="129"/>
      <c r="K695" s="132"/>
      <c r="L695" s="29"/>
    </row>
    <row r="696" spans="7:12" ht="15">
      <c r="G696" s="243"/>
      <c r="H696" s="128"/>
      <c r="I696" s="405"/>
      <c r="J696" s="129"/>
      <c r="K696" s="132"/>
      <c r="L696" s="29"/>
    </row>
    <row r="697" spans="7:12" ht="15">
      <c r="G697" s="243"/>
      <c r="H697" s="128"/>
      <c r="I697" s="405"/>
      <c r="J697" s="129"/>
      <c r="K697" s="132"/>
      <c r="L697" s="29"/>
    </row>
    <row r="698" spans="7:12" ht="15">
      <c r="G698" s="243"/>
      <c r="H698" s="128"/>
      <c r="I698" s="405"/>
      <c r="J698" s="129"/>
      <c r="K698" s="132"/>
      <c r="L698" s="29"/>
    </row>
    <row r="699" spans="7:12" ht="15">
      <c r="G699" s="243"/>
      <c r="H699" s="128"/>
      <c r="I699" s="405"/>
      <c r="J699" s="129"/>
      <c r="K699" s="132"/>
      <c r="L699" s="29"/>
    </row>
    <row r="700" spans="7:12" ht="15">
      <c r="G700" s="243"/>
      <c r="H700" s="128"/>
      <c r="I700" s="405"/>
      <c r="J700" s="129"/>
      <c r="K700" s="132"/>
      <c r="L700" s="29"/>
    </row>
    <row r="701" spans="7:12" ht="15">
      <c r="G701" s="243"/>
      <c r="H701" s="128"/>
      <c r="I701" s="405"/>
      <c r="J701" s="129"/>
      <c r="K701" s="132"/>
      <c r="L701" s="29"/>
    </row>
    <row r="702" spans="7:12" ht="15">
      <c r="G702" s="243"/>
      <c r="H702" s="128"/>
      <c r="I702" s="405"/>
      <c r="J702" s="129"/>
      <c r="K702" s="132"/>
      <c r="L702" s="29"/>
    </row>
    <row r="703" spans="7:12" ht="15">
      <c r="G703" s="243"/>
      <c r="H703" s="128"/>
      <c r="I703" s="405"/>
      <c r="J703" s="129"/>
      <c r="K703" s="132"/>
      <c r="L703" s="29"/>
    </row>
    <row r="704" spans="7:12" ht="15">
      <c r="G704" s="243"/>
      <c r="H704" s="128"/>
      <c r="I704" s="405"/>
      <c r="J704" s="129"/>
      <c r="K704" s="132"/>
      <c r="L704" s="29"/>
    </row>
    <row r="705" spans="7:12" ht="15">
      <c r="G705" s="243"/>
      <c r="H705" s="128"/>
      <c r="I705" s="405"/>
      <c r="J705" s="129"/>
      <c r="K705" s="132"/>
      <c r="L705" s="29"/>
    </row>
    <row r="706" spans="7:12" ht="15">
      <c r="G706" s="243"/>
      <c r="H706" s="128"/>
      <c r="I706" s="405"/>
      <c r="J706" s="129"/>
      <c r="K706" s="132"/>
      <c r="L706" s="29"/>
    </row>
    <row r="707" spans="7:12" ht="15">
      <c r="G707" s="243"/>
      <c r="H707" s="128"/>
      <c r="I707" s="405"/>
      <c r="J707" s="129"/>
      <c r="K707" s="132"/>
      <c r="L707" s="29"/>
    </row>
    <row r="708" spans="7:12" ht="15">
      <c r="G708" s="243"/>
      <c r="H708" s="128"/>
      <c r="I708" s="405"/>
      <c r="J708" s="129"/>
      <c r="K708" s="132"/>
      <c r="L708" s="29"/>
    </row>
    <row r="709" spans="7:12" ht="15">
      <c r="G709" s="243"/>
      <c r="H709" s="128"/>
      <c r="I709" s="405"/>
      <c r="J709" s="129"/>
      <c r="K709" s="132"/>
      <c r="L709" s="29"/>
    </row>
    <row r="710" spans="7:12" ht="15">
      <c r="G710" s="243"/>
      <c r="H710" s="128"/>
      <c r="I710" s="405"/>
      <c r="J710" s="129"/>
      <c r="K710" s="132"/>
      <c r="L710" s="29"/>
    </row>
    <row r="711" spans="7:12" ht="15">
      <c r="G711" s="243"/>
      <c r="H711" s="128"/>
      <c r="I711" s="405"/>
      <c r="J711" s="129"/>
      <c r="K711" s="132"/>
      <c r="L711" s="29"/>
    </row>
    <row r="712" spans="7:12" ht="15">
      <c r="G712" s="243"/>
      <c r="H712" s="128"/>
      <c r="I712" s="405"/>
      <c r="J712" s="129"/>
      <c r="K712" s="132"/>
      <c r="L712" s="29"/>
    </row>
    <row r="713" spans="7:12" ht="15">
      <c r="G713" s="243"/>
      <c r="H713" s="128"/>
      <c r="I713" s="405"/>
      <c r="J713" s="129"/>
      <c r="K713" s="132"/>
      <c r="L713" s="29"/>
    </row>
    <row r="714" spans="7:12" ht="15">
      <c r="G714" s="243"/>
      <c r="H714" s="128"/>
      <c r="I714" s="405"/>
      <c r="J714" s="129"/>
      <c r="K714" s="132"/>
      <c r="L714" s="29"/>
    </row>
    <row r="715" spans="7:12" ht="15">
      <c r="G715" s="243"/>
      <c r="H715" s="128"/>
      <c r="I715" s="405"/>
      <c r="J715" s="129"/>
      <c r="K715" s="132"/>
      <c r="L715" s="29"/>
    </row>
    <row r="716" spans="7:12" ht="15">
      <c r="G716" s="243"/>
      <c r="H716" s="128"/>
      <c r="I716" s="405"/>
      <c r="J716" s="129"/>
      <c r="K716" s="132"/>
      <c r="L716" s="29"/>
    </row>
    <row r="717" spans="7:12" ht="15">
      <c r="G717" s="243"/>
      <c r="H717" s="128"/>
      <c r="I717" s="405"/>
      <c r="J717" s="129"/>
      <c r="K717" s="132"/>
      <c r="L717" s="29"/>
    </row>
    <row r="718" spans="7:12" ht="15">
      <c r="G718" s="243"/>
      <c r="H718" s="128"/>
      <c r="I718" s="405"/>
      <c r="J718" s="129"/>
      <c r="K718" s="132"/>
      <c r="L718" s="29"/>
    </row>
    <row r="719" spans="7:12" ht="15">
      <c r="G719" s="243"/>
      <c r="H719" s="128"/>
      <c r="I719" s="405"/>
      <c r="J719" s="129"/>
      <c r="K719" s="132"/>
      <c r="L719" s="29"/>
    </row>
    <row r="720" spans="7:12" ht="15">
      <c r="G720" s="243"/>
      <c r="H720" s="128"/>
      <c r="I720" s="405"/>
      <c r="J720" s="129"/>
      <c r="K720" s="132"/>
      <c r="L720" s="29"/>
    </row>
    <row r="721" spans="7:12" ht="15">
      <c r="G721" s="243"/>
      <c r="H721" s="128"/>
      <c r="I721" s="405"/>
      <c r="J721" s="129"/>
      <c r="K721" s="132"/>
      <c r="L721" s="29"/>
    </row>
    <row r="722" spans="7:12" ht="15">
      <c r="G722" s="243"/>
      <c r="H722" s="128"/>
      <c r="I722" s="405"/>
      <c r="J722" s="129"/>
      <c r="K722" s="132"/>
      <c r="L722" s="29"/>
    </row>
    <row r="723" spans="7:12" ht="15">
      <c r="G723" s="243"/>
      <c r="H723" s="128"/>
      <c r="I723" s="405"/>
      <c r="J723" s="129"/>
      <c r="K723" s="132"/>
      <c r="L723" s="29"/>
    </row>
    <row r="724" spans="7:12" ht="15">
      <c r="G724" s="243"/>
      <c r="H724" s="128"/>
      <c r="I724" s="405"/>
      <c r="J724" s="129"/>
      <c r="K724" s="132"/>
      <c r="L724" s="29"/>
    </row>
    <row r="725" spans="7:12" ht="15">
      <c r="G725" s="243"/>
      <c r="H725" s="128"/>
      <c r="I725" s="405"/>
      <c r="J725" s="129"/>
      <c r="K725" s="132"/>
      <c r="L725" s="29"/>
    </row>
    <row r="726" spans="7:12" ht="15">
      <c r="G726" s="243"/>
      <c r="H726" s="128"/>
      <c r="I726" s="405"/>
      <c r="J726" s="129"/>
      <c r="K726" s="132"/>
      <c r="L726" s="29"/>
    </row>
    <row r="727" spans="7:12" ht="15">
      <c r="G727" s="243"/>
      <c r="H727" s="128"/>
      <c r="I727" s="405"/>
      <c r="J727" s="129"/>
      <c r="K727" s="132"/>
      <c r="L727" s="29"/>
    </row>
    <row r="728" spans="7:12" ht="15">
      <c r="G728" s="243"/>
      <c r="H728" s="128"/>
      <c r="I728" s="405"/>
      <c r="J728" s="129"/>
      <c r="K728" s="132"/>
      <c r="L728" s="29"/>
    </row>
    <row r="729" spans="7:12" ht="15">
      <c r="G729" s="243"/>
      <c r="H729" s="128"/>
      <c r="I729" s="405"/>
      <c r="J729" s="129"/>
      <c r="K729" s="132"/>
      <c r="L729" s="29"/>
    </row>
    <row r="730" spans="7:12" ht="15">
      <c r="G730" s="243"/>
      <c r="H730" s="128"/>
      <c r="I730" s="405"/>
      <c r="J730" s="129"/>
      <c r="K730" s="132"/>
      <c r="L730" s="29"/>
    </row>
    <row r="731" spans="7:12" ht="15">
      <c r="G731" s="243"/>
      <c r="H731" s="128"/>
      <c r="I731" s="405"/>
      <c r="J731" s="129"/>
      <c r="K731" s="132"/>
      <c r="L731" s="29"/>
    </row>
    <row r="732" spans="7:12" ht="15">
      <c r="G732" s="243"/>
      <c r="H732" s="128"/>
      <c r="I732" s="405"/>
      <c r="J732" s="129"/>
      <c r="K732" s="132"/>
      <c r="L732" s="29"/>
    </row>
    <row r="733" spans="7:12" ht="15">
      <c r="G733" s="243"/>
      <c r="H733" s="128"/>
      <c r="I733" s="405"/>
      <c r="J733" s="129"/>
      <c r="K733" s="132"/>
      <c r="L733" s="29"/>
    </row>
    <row r="734" spans="7:12" ht="15">
      <c r="G734" s="243"/>
      <c r="H734" s="128"/>
      <c r="I734" s="405"/>
      <c r="J734" s="129"/>
      <c r="K734" s="132"/>
      <c r="L734" s="29"/>
    </row>
    <row r="735" spans="7:12" ht="15">
      <c r="G735" s="243"/>
      <c r="H735" s="128"/>
      <c r="I735" s="405"/>
      <c r="J735" s="129"/>
      <c r="K735" s="132"/>
      <c r="L735" s="29"/>
    </row>
    <row r="736" spans="7:12" ht="15">
      <c r="G736" s="243"/>
      <c r="H736" s="128"/>
      <c r="I736" s="405"/>
      <c r="J736" s="129"/>
      <c r="K736" s="132"/>
      <c r="L736" s="29"/>
    </row>
    <row r="737" spans="7:12" ht="15">
      <c r="G737" s="243"/>
      <c r="H737" s="128"/>
      <c r="I737" s="405"/>
      <c r="J737" s="129"/>
      <c r="K737" s="132"/>
      <c r="L737" s="29"/>
    </row>
    <row r="738" spans="7:12" ht="15">
      <c r="G738" s="243"/>
      <c r="H738" s="128"/>
      <c r="I738" s="405"/>
      <c r="J738" s="129"/>
      <c r="K738" s="132"/>
      <c r="L738" s="29"/>
    </row>
    <row r="739" spans="7:12" ht="15">
      <c r="G739" s="243"/>
      <c r="H739" s="128"/>
      <c r="I739" s="405"/>
      <c r="J739" s="129"/>
      <c r="K739" s="132"/>
      <c r="L739" s="29"/>
    </row>
    <row r="740" spans="7:12" ht="15">
      <c r="G740" s="243"/>
      <c r="H740" s="128"/>
      <c r="I740" s="405"/>
      <c r="J740" s="129"/>
      <c r="K740" s="132"/>
      <c r="L740" s="29"/>
    </row>
    <row r="741" spans="7:12" ht="15">
      <c r="G741" s="243"/>
      <c r="H741" s="128"/>
      <c r="I741" s="405"/>
      <c r="J741" s="129"/>
      <c r="K741" s="132"/>
      <c r="L741" s="29"/>
    </row>
    <row r="742" spans="7:12" ht="15">
      <c r="G742" s="243"/>
      <c r="H742" s="128"/>
      <c r="I742" s="405"/>
      <c r="J742" s="129"/>
      <c r="K742" s="132"/>
      <c r="L742" s="29"/>
    </row>
    <row r="743" spans="7:12" ht="15">
      <c r="G743" s="243"/>
      <c r="H743" s="128"/>
      <c r="I743" s="405"/>
      <c r="J743" s="129"/>
      <c r="K743" s="132"/>
      <c r="L743" s="29"/>
    </row>
    <row r="744" spans="7:12" ht="15">
      <c r="G744" s="243"/>
      <c r="H744" s="128"/>
      <c r="I744" s="405"/>
      <c r="J744" s="129"/>
      <c r="K744" s="132"/>
      <c r="L744" s="29"/>
    </row>
    <row r="745" spans="7:12" ht="15">
      <c r="G745" s="243"/>
      <c r="H745" s="128"/>
      <c r="I745" s="405"/>
      <c r="J745" s="129"/>
      <c r="K745" s="132"/>
      <c r="L745" s="29"/>
    </row>
    <row r="746" spans="7:12" ht="15">
      <c r="G746" s="243"/>
      <c r="H746" s="128"/>
      <c r="I746" s="405"/>
      <c r="J746" s="129"/>
      <c r="K746" s="132"/>
      <c r="L746" s="29"/>
    </row>
    <row r="747" spans="7:12" ht="15">
      <c r="G747" s="243"/>
      <c r="H747" s="128"/>
      <c r="I747" s="405"/>
      <c r="J747" s="129"/>
      <c r="K747" s="132"/>
      <c r="L747" s="29"/>
    </row>
    <row r="748" spans="7:12" ht="15">
      <c r="G748" s="243"/>
      <c r="H748" s="128"/>
      <c r="I748" s="405"/>
      <c r="J748" s="129"/>
      <c r="K748" s="132"/>
      <c r="L748" s="29"/>
    </row>
    <row r="749" spans="7:12" ht="15">
      <c r="G749" s="243"/>
      <c r="H749" s="128"/>
      <c r="I749" s="405"/>
      <c r="J749" s="129"/>
      <c r="K749" s="132"/>
      <c r="L749" s="29"/>
    </row>
    <row r="750" spans="7:12" ht="15">
      <c r="G750" s="243"/>
      <c r="H750" s="128"/>
      <c r="I750" s="405"/>
      <c r="J750" s="129"/>
      <c r="K750" s="132"/>
      <c r="L750" s="29"/>
    </row>
    <row r="751" spans="7:12" ht="15">
      <c r="G751" s="243"/>
      <c r="H751" s="128"/>
      <c r="I751" s="405"/>
      <c r="J751" s="129"/>
      <c r="K751" s="132"/>
      <c r="L751" s="29"/>
    </row>
    <row r="752" spans="7:12" ht="15">
      <c r="G752" s="243"/>
      <c r="H752" s="128"/>
      <c r="I752" s="405"/>
      <c r="J752" s="129"/>
      <c r="K752" s="132"/>
      <c r="L752" s="29"/>
    </row>
    <row r="753" spans="7:12" ht="15">
      <c r="G753" s="243"/>
      <c r="H753" s="128"/>
      <c r="I753" s="405"/>
      <c r="J753" s="129"/>
      <c r="K753" s="132"/>
      <c r="L753" s="29"/>
    </row>
    <row r="754" spans="7:12" ht="15">
      <c r="G754" s="243"/>
      <c r="H754" s="128"/>
      <c r="I754" s="405"/>
      <c r="J754" s="129"/>
      <c r="K754" s="132"/>
      <c r="L754" s="29"/>
    </row>
    <row r="755" spans="7:12" ht="15">
      <c r="G755" s="243"/>
      <c r="H755" s="128"/>
      <c r="I755" s="405"/>
      <c r="J755" s="129"/>
      <c r="K755" s="132"/>
      <c r="L755" s="29"/>
    </row>
    <row r="756" spans="7:12" ht="15">
      <c r="G756" s="243"/>
      <c r="H756" s="128"/>
      <c r="I756" s="405"/>
      <c r="J756" s="129"/>
      <c r="K756" s="132"/>
      <c r="L756" s="29"/>
    </row>
    <row r="757" spans="7:12" ht="15">
      <c r="G757" s="243"/>
      <c r="H757" s="128"/>
      <c r="I757" s="405"/>
      <c r="J757" s="129"/>
      <c r="K757" s="132"/>
      <c r="L757" s="29"/>
    </row>
    <row r="758" spans="7:12" ht="15">
      <c r="G758" s="243"/>
      <c r="H758" s="128"/>
      <c r="I758" s="405"/>
      <c r="J758" s="129"/>
      <c r="K758" s="132"/>
      <c r="L758" s="29"/>
    </row>
    <row r="759" spans="7:12" ht="15">
      <c r="G759" s="243"/>
      <c r="H759" s="128"/>
      <c r="I759" s="405"/>
      <c r="J759" s="129"/>
      <c r="K759" s="132"/>
      <c r="L759" s="29"/>
    </row>
    <row r="760" spans="7:12" ht="15">
      <c r="G760" s="243"/>
      <c r="H760" s="128"/>
      <c r="I760" s="405"/>
      <c r="J760" s="129"/>
      <c r="K760" s="132"/>
      <c r="L760" s="29"/>
    </row>
    <row r="761" spans="7:12" ht="15">
      <c r="G761" s="243"/>
      <c r="H761" s="128"/>
      <c r="I761" s="405"/>
      <c r="J761" s="129"/>
      <c r="K761" s="132"/>
      <c r="L761" s="29"/>
    </row>
    <row r="762" spans="7:12" ht="15">
      <c r="G762" s="243"/>
      <c r="H762" s="128"/>
      <c r="I762" s="405"/>
      <c r="J762" s="129"/>
      <c r="K762" s="132"/>
      <c r="L762" s="29"/>
    </row>
    <row r="763" spans="7:12" ht="15">
      <c r="G763" s="243"/>
      <c r="H763" s="128"/>
      <c r="I763" s="405"/>
      <c r="J763" s="129"/>
      <c r="K763" s="132"/>
      <c r="L763" s="29"/>
    </row>
    <row r="764" spans="7:12" ht="15">
      <c r="G764" s="243"/>
      <c r="H764" s="128"/>
      <c r="I764" s="405"/>
      <c r="J764" s="129"/>
      <c r="K764" s="132"/>
      <c r="L764" s="29"/>
    </row>
    <row r="765" spans="7:12" ht="15">
      <c r="G765" s="243"/>
      <c r="H765" s="128"/>
      <c r="I765" s="405"/>
      <c r="J765" s="129"/>
      <c r="K765" s="132"/>
      <c r="L765" s="29"/>
    </row>
    <row r="766" spans="7:12" ht="15">
      <c r="G766" s="243"/>
      <c r="H766" s="128"/>
      <c r="I766" s="405"/>
      <c r="J766" s="129"/>
      <c r="K766" s="132"/>
      <c r="L766" s="29"/>
    </row>
    <row r="767" spans="7:12" ht="15">
      <c r="G767" s="243"/>
      <c r="H767" s="128"/>
      <c r="I767" s="405"/>
      <c r="J767" s="129"/>
      <c r="K767" s="132"/>
      <c r="L767" s="29"/>
    </row>
    <row r="768" spans="7:12" ht="15">
      <c r="G768" s="243"/>
      <c r="H768" s="128"/>
      <c r="I768" s="405"/>
      <c r="J768" s="129"/>
      <c r="K768" s="132"/>
      <c r="L768" s="29"/>
    </row>
    <row r="769" spans="7:12" ht="15">
      <c r="G769" s="243"/>
      <c r="H769" s="128"/>
      <c r="I769" s="405"/>
      <c r="J769" s="129"/>
      <c r="K769" s="132"/>
      <c r="L769" s="29"/>
    </row>
    <row r="770" spans="7:12" ht="15">
      <c r="G770" s="243"/>
      <c r="H770" s="128"/>
      <c r="I770" s="405"/>
      <c r="J770" s="129"/>
      <c r="K770" s="132"/>
      <c r="L770" s="29"/>
    </row>
    <row r="771" spans="7:12" ht="15">
      <c r="G771" s="243"/>
      <c r="H771" s="128"/>
      <c r="I771" s="405"/>
      <c r="J771" s="129"/>
      <c r="K771" s="132"/>
      <c r="L771" s="29"/>
    </row>
    <row r="772" spans="7:12" ht="15">
      <c r="G772" s="243"/>
      <c r="H772" s="128"/>
      <c r="I772" s="405"/>
      <c r="J772" s="129"/>
      <c r="K772" s="132"/>
      <c r="L772" s="29"/>
    </row>
    <row r="773" spans="7:12" ht="15">
      <c r="G773" s="243"/>
      <c r="H773" s="128"/>
      <c r="I773" s="405"/>
      <c r="J773" s="129"/>
      <c r="K773" s="132"/>
      <c r="L773" s="29"/>
    </row>
    <row r="774" spans="7:12" ht="15">
      <c r="G774" s="243"/>
      <c r="H774" s="128"/>
      <c r="I774" s="405"/>
      <c r="J774" s="129"/>
      <c r="K774" s="132"/>
      <c r="L774" s="29"/>
    </row>
    <row r="775" spans="7:12" ht="15">
      <c r="G775" s="243"/>
      <c r="H775" s="128"/>
      <c r="I775" s="405"/>
      <c r="J775" s="129"/>
      <c r="K775" s="132"/>
      <c r="L775" s="29"/>
    </row>
    <row r="776" spans="7:12" ht="15">
      <c r="G776" s="243"/>
      <c r="H776" s="128"/>
      <c r="I776" s="405"/>
      <c r="J776" s="129"/>
      <c r="K776" s="132"/>
      <c r="L776" s="29"/>
    </row>
    <row r="777" spans="7:12" ht="15">
      <c r="G777" s="243"/>
      <c r="H777" s="128"/>
      <c r="I777" s="405"/>
      <c r="J777" s="129"/>
      <c r="K777" s="132"/>
      <c r="L777" s="29"/>
    </row>
    <row r="778" spans="7:12" ht="15">
      <c r="G778" s="243"/>
      <c r="H778" s="128"/>
      <c r="I778" s="405"/>
      <c r="J778" s="129"/>
      <c r="K778" s="132"/>
      <c r="L778" s="29"/>
    </row>
    <row r="779" spans="7:12" ht="15">
      <c r="G779" s="243"/>
      <c r="H779" s="128"/>
      <c r="I779" s="405"/>
      <c r="J779" s="129"/>
      <c r="K779" s="132"/>
      <c r="L779" s="29"/>
    </row>
    <row r="780" spans="7:12" ht="15">
      <c r="G780" s="243"/>
      <c r="H780" s="128"/>
      <c r="I780" s="405"/>
      <c r="J780" s="129"/>
      <c r="K780" s="132"/>
      <c r="L780" s="29"/>
    </row>
    <row r="781" spans="7:12" ht="15">
      <c r="G781" s="243"/>
      <c r="H781" s="128"/>
      <c r="I781" s="405"/>
      <c r="J781" s="129"/>
      <c r="K781" s="132"/>
      <c r="L781" s="29"/>
    </row>
    <row r="782" spans="7:12" ht="15">
      <c r="G782" s="243"/>
      <c r="H782" s="128"/>
      <c r="I782" s="405"/>
      <c r="J782" s="129"/>
      <c r="K782" s="132"/>
      <c r="L782" s="29"/>
    </row>
    <row r="783" spans="7:12" ht="15">
      <c r="G783" s="243"/>
      <c r="H783" s="128"/>
      <c r="I783" s="405"/>
      <c r="J783" s="129"/>
      <c r="K783" s="132"/>
      <c r="L783" s="29"/>
    </row>
    <row r="784" spans="7:12" ht="15">
      <c r="G784" s="243"/>
      <c r="H784" s="128"/>
      <c r="I784" s="405"/>
      <c r="J784" s="129"/>
      <c r="K784" s="132"/>
      <c r="L784" s="29"/>
    </row>
    <row r="785" spans="7:12" ht="15">
      <c r="G785" s="243"/>
      <c r="H785" s="128"/>
      <c r="I785" s="405"/>
      <c r="J785" s="129"/>
      <c r="K785" s="132"/>
      <c r="L785" s="29"/>
    </row>
    <row r="786" spans="7:12" ht="15">
      <c r="G786" s="243"/>
      <c r="H786" s="128"/>
      <c r="I786" s="405"/>
      <c r="J786" s="129"/>
      <c r="K786" s="132"/>
      <c r="L786" s="29"/>
    </row>
    <row r="787" spans="7:12" ht="15">
      <c r="G787" s="243"/>
      <c r="H787" s="128"/>
      <c r="I787" s="405"/>
      <c r="J787" s="129"/>
      <c r="K787" s="132"/>
      <c r="L787" s="29"/>
    </row>
    <row r="788" spans="7:12" ht="15">
      <c r="G788" s="243"/>
      <c r="H788" s="128"/>
      <c r="I788" s="405"/>
      <c r="J788" s="129"/>
      <c r="K788" s="132"/>
      <c r="L788" s="29"/>
    </row>
    <row r="789" spans="7:12" ht="15">
      <c r="G789" s="243"/>
      <c r="H789" s="128"/>
      <c r="I789" s="405"/>
      <c r="J789" s="129"/>
      <c r="K789" s="132"/>
      <c r="L789" s="29"/>
    </row>
    <row r="790" spans="7:12" ht="15">
      <c r="G790" s="243"/>
      <c r="H790" s="128"/>
      <c r="I790" s="405"/>
      <c r="J790" s="129"/>
      <c r="K790" s="132"/>
      <c r="L790" s="29"/>
    </row>
    <row r="791" spans="7:12" ht="15">
      <c r="G791" s="243"/>
      <c r="H791" s="128"/>
      <c r="I791" s="405"/>
      <c r="J791" s="129"/>
      <c r="K791" s="132"/>
      <c r="L791" s="29"/>
    </row>
    <row r="792" spans="7:12" ht="15">
      <c r="G792" s="243"/>
      <c r="H792" s="128"/>
      <c r="I792" s="405"/>
      <c r="J792" s="129"/>
      <c r="K792" s="132"/>
      <c r="L792" s="29"/>
    </row>
    <row r="793" spans="7:12" ht="15">
      <c r="G793" s="243"/>
      <c r="H793" s="128"/>
      <c r="I793" s="405"/>
      <c r="J793" s="129"/>
      <c r="K793" s="132"/>
      <c r="L793" s="29"/>
    </row>
    <row r="794" spans="7:12" ht="15">
      <c r="G794" s="243"/>
      <c r="H794" s="128"/>
      <c r="I794" s="405"/>
      <c r="J794" s="129"/>
      <c r="K794" s="132"/>
      <c r="L794" s="29"/>
    </row>
    <row r="795" spans="7:12" ht="15">
      <c r="G795" s="243"/>
      <c r="H795" s="128"/>
      <c r="I795" s="405"/>
      <c r="J795" s="129"/>
      <c r="K795" s="132"/>
      <c r="L795" s="29"/>
    </row>
    <row r="796" spans="7:12" ht="15">
      <c r="G796" s="243"/>
      <c r="H796" s="128"/>
      <c r="I796" s="405"/>
      <c r="J796" s="129"/>
      <c r="K796" s="132"/>
      <c r="L796" s="29"/>
    </row>
    <row r="797" spans="7:12" ht="15">
      <c r="G797" s="243"/>
      <c r="H797" s="128"/>
      <c r="I797" s="405"/>
      <c r="J797" s="129"/>
      <c r="K797" s="132"/>
      <c r="L797" s="29"/>
    </row>
    <row r="798" spans="7:12" ht="15">
      <c r="G798" s="243"/>
      <c r="H798" s="128"/>
      <c r="I798" s="405"/>
      <c r="J798" s="129"/>
      <c r="K798" s="132"/>
      <c r="L798" s="29"/>
    </row>
    <row r="799" spans="7:12" ht="15">
      <c r="G799" s="243"/>
      <c r="H799" s="128"/>
      <c r="I799" s="405"/>
      <c r="J799" s="129"/>
      <c r="K799" s="132"/>
      <c r="L799" s="29"/>
    </row>
    <row r="800" spans="7:12" ht="15">
      <c r="G800" s="243"/>
      <c r="H800" s="128"/>
      <c r="I800" s="405"/>
      <c r="J800" s="129"/>
      <c r="K800" s="132"/>
      <c r="L800" s="29"/>
    </row>
    <row r="801" spans="7:12" ht="15">
      <c r="G801" s="243"/>
      <c r="H801" s="128"/>
      <c r="I801" s="405"/>
      <c r="J801" s="129"/>
      <c r="K801" s="132"/>
      <c r="L801" s="29"/>
    </row>
    <row r="802" spans="7:12" ht="15">
      <c r="G802" s="243"/>
      <c r="H802" s="128"/>
      <c r="I802" s="405"/>
      <c r="J802" s="129"/>
      <c r="K802" s="132"/>
      <c r="L802" s="29"/>
    </row>
    <row r="803" spans="7:12" ht="15">
      <c r="G803" s="243"/>
      <c r="H803" s="128"/>
      <c r="I803" s="405"/>
      <c r="J803" s="129"/>
      <c r="K803" s="132"/>
      <c r="L803" s="29"/>
    </row>
    <row r="804" spans="7:12" ht="15">
      <c r="G804" s="243"/>
      <c r="H804" s="128"/>
      <c r="I804" s="405"/>
      <c r="J804" s="129"/>
      <c r="K804" s="132"/>
      <c r="L804" s="29"/>
    </row>
    <row r="805" spans="7:12" ht="15">
      <c r="G805" s="243"/>
      <c r="H805" s="128"/>
      <c r="I805" s="405"/>
      <c r="J805" s="129"/>
      <c r="K805" s="132"/>
      <c r="L805" s="29"/>
    </row>
    <row r="806" spans="7:12" ht="15">
      <c r="G806" s="243"/>
      <c r="H806" s="128"/>
      <c r="I806" s="405"/>
      <c r="J806" s="129"/>
      <c r="K806" s="132"/>
      <c r="L806" s="29"/>
    </row>
    <row r="807" spans="7:12" ht="15">
      <c r="G807" s="243"/>
      <c r="H807" s="128"/>
      <c r="I807" s="405"/>
      <c r="J807" s="129"/>
      <c r="K807" s="132"/>
      <c r="L807" s="29"/>
    </row>
    <row r="808" spans="7:12" ht="15">
      <c r="G808" s="243"/>
      <c r="H808" s="128"/>
      <c r="I808" s="405"/>
      <c r="J808" s="129"/>
      <c r="K808" s="132"/>
      <c r="L808" s="29"/>
    </row>
    <row r="809" spans="7:12" ht="15">
      <c r="G809" s="243"/>
      <c r="H809" s="128"/>
      <c r="I809" s="405"/>
      <c r="J809" s="129"/>
      <c r="K809" s="132"/>
      <c r="L809" s="29"/>
    </row>
    <row r="810" spans="7:12" ht="15">
      <c r="G810" s="243"/>
      <c r="H810" s="128"/>
      <c r="I810" s="405"/>
      <c r="J810" s="129"/>
      <c r="K810" s="132"/>
      <c r="L810" s="29"/>
    </row>
    <row r="811" spans="7:12" ht="15">
      <c r="G811" s="243"/>
      <c r="H811" s="128"/>
      <c r="I811" s="405"/>
      <c r="J811" s="129"/>
      <c r="K811" s="132"/>
      <c r="L811" s="29"/>
    </row>
    <row r="812" spans="7:12" ht="15">
      <c r="G812" s="243"/>
      <c r="H812" s="128"/>
      <c r="I812" s="405"/>
      <c r="J812" s="129"/>
      <c r="K812" s="132"/>
      <c r="L812" s="29"/>
    </row>
    <row r="813" spans="7:12" ht="15">
      <c r="G813" s="243"/>
      <c r="H813" s="128"/>
      <c r="I813" s="405"/>
      <c r="J813" s="129"/>
      <c r="K813" s="132"/>
      <c r="L813" s="29"/>
    </row>
    <row r="814" spans="7:12" ht="15">
      <c r="G814" s="243"/>
      <c r="H814" s="128"/>
      <c r="I814" s="405"/>
      <c r="J814" s="129"/>
      <c r="K814" s="132"/>
      <c r="L814" s="29"/>
    </row>
    <row r="815" spans="7:12" ht="15">
      <c r="G815" s="243"/>
      <c r="H815" s="128"/>
      <c r="I815" s="405"/>
      <c r="J815" s="129"/>
      <c r="K815" s="132"/>
      <c r="L815" s="29"/>
    </row>
    <row r="816" spans="7:12" ht="15">
      <c r="G816" s="243"/>
      <c r="H816" s="128"/>
      <c r="I816" s="405"/>
      <c r="J816" s="129"/>
      <c r="K816" s="132"/>
      <c r="L816" s="29"/>
    </row>
    <row r="817" spans="7:12" ht="15">
      <c r="G817" s="243"/>
      <c r="H817" s="128"/>
      <c r="I817" s="405"/>
      <c r="J817" s="129"/>
      <c r="K817" s="132"/>
      <c r="L817" s="29"/>
    </row>
    <row r="818" spans="7:12" ht="15">
      <c r="G818" s="243"/>
      <c r="H818" s="128"/>
      <c r="I818" s="405"/>
      <c r="J818" s="129"/>
      <c r="K818" s="132"/>
      <c r="L818" s="29"/>
    </row>
    <row r="819" spans="7:12" ht="15">
      <c r="G819" s="243"/>
      <c r="H819" s="128"/>
      <c r="I819" s="405"/>
      <c r="J819" s="129"/>
      <c r="K819" s="132"/>
      <c r="L819" s="29"/>
    </row>
    <row r="820" spans="7:12" ht="15">
      <c r="G820" s="243"/>
      <c r="H820" s="128"/>
      <c r="I820" s="405"/>
      <c r="J820" s="129"/>
      <c r="K820" s="132"/>
      <c r="L820" s="29"/>
    </row>
    <row r="821" spans="7:12" ht="15">
      <c r="G821" s="243"/>
      <c r="H821" s="128"/>
      <c r="I821" s="405"/>
      <c r="J821" s="129"/>
      <c r="K821" s="132"/>
      <c r="L821" s="29"/>
    </row>
    <row r="822" spans="7:12" ht="15">
      <c r="G822" s="243"/>
      <c r="H822" s="128"/>
      <c r="I822" s="405"/>
      <c r="J822" s="129"/>
      <c r="K822" s="132"/>
      <c r="L822" s="29"/>
    </row>
    <row r="823" spans="7:12" ht="15">
      <c r="G823" s="243"/>
      <c r="H823" s="128"/>
      <c r="I823" s="405"/>
      <c r="J823" s="129"/>
      <c r="K823" s="132"/>
      <c r="L823" s="29"/>
    </row>
    <row r="824" spans="7:12" ht="15">
      <c r="G824" s="243"/>
      <c r="H824" s="128"/>
      <c r="I824" s="405"/>
      <c r="J824" s="129"/>
      <c r="K824" s="132"/>
      <c r="L824" s="29"/>
    </row>
    <row r="825" spans="7:12" ht="15">
      <c r="G825" s="243"/>
      <c r="H825" s="128"/>
      <c r="I825" s="405"/>
      <c r="J825" s="129"/>
      <c r="K825" s="132"/>
      <c r="L825" s="29"/>
    </row>
    <row r="826" spans="7:12" ht="15">
      <c r="G826" s="243"/>
      <c r="H826" s="128"/>
      <c r="I826" s="405"/>
      <c r="J826" s="129"/>
      <c r="K826" s="132"/>
      <c r="L826" s="29"/>
    </row>
    <row r="827" spans="7:12" ht="15">
      <c r="G827" s="243"/>
      <c r="H827" s="128"/>
      <c r="I827" s="405"/>
      <c r="J827" s="129"/>
      <c r="K827" s="132"/>
      <c r="L827" s="29"/>
    </row>
    <row r="828" spans="7:12" ht="15">
      <c r="G828" s="243"/>
      <c r="H828" s="128"/>
      <c r="I828" s="405"/>
      <c r="J828" s="129"/>
      <c r="K828" s="132"/>
      <c r="L828" s="29"/>
    </row>
    <row r="829" spans="7:12" ht="15">
      <c r="G829" s="243"/>
      <c r="H829" s="128"/>
      <c r="I829" s="405"/>
      <c r="J829" s="129"/>
      <c r="K829" s="132"/>
      <c r="L829" s="29"/>
    </row>
    <row r="830" spans="7:12" ht="15">
      <c r="G830" s="243"/>
      <c r="H830" s="128"/>
      <c r="I830" s="405"/>
      <c r="J830" s="129"/>
      <c r="K830" s="132"/>
      <c r="L830" s="29"/>
    </row>
    <row r="831" spans="7:12" ht="15">
      <c r="G831" s="243"/>
      <c r="H831" s="128"/>
      <c r="I831" s="405"/>
      <c r="J831" s="129"/>
      <c r="K831" s="132"/>
      <c r="L831" s="29"/>
    </row>
    <row r="832" spans="7:12" ht="15">
      <c r="G832" s="243"/>
      <c r="H832" s="128"/>
      <c r="I832" s="405"/>
      <c r="J832" s="129"/>
      <c r="K832" s="132"/>
      <c r="L832" s="29"/>
    </row>
    <row r="833" spans="7:12" ht="15">
      <c r="G833" s="243"/>
      <c r="H833" s="128"/>
      <c r="I833" s="405"/>
      <c r="J833" s="129"/>
      <c r="K833" s="132"/>
      <c r="L833" s="29"/>
    </row>
    <row r="834" spans="7:12" ht="15">
      <c r="G834" s="243"/>
      <c r="H834" s="128"/>
      <c r="I834" s="405"/>
      <c r="J834" s="129"/>
      <c r="K834" s="132"/>
      <c r="L834" s="29"/>
    </row>
    <row r="835" spans="7:12" ht="15">
      <c r="G835" s="243"/>
      <c r="H835" s="128"/>
      <c r="I835" s="405"/>
      <c r="J835" s="129"/>
      <c r="K835" s="132"/>
      <c r="L835" s="29"/>
    </row>
    <row r="836" spans="7:12" ht="15">
      <c r="G836" s="243"/>
      <c r="H836" s="128"/>
      <c r="I836" s="405"/>
      <c r="J836" s="129"/>
      <c r="K836" s="132"/>
      <c r="L836" s="29"/>
    </row>
    <row r="837" spans="7:12" ht="15">
      <c r="G837" s="243"/>
      <c r="H837" s="128"/>
      <c r="I837" s="405"/>
      <c r="J837" s="129"/>
      <c r="K837" s="132"/>
      <c r="L837" s="29"/>
    </row>
    <row r="838" spans="7:12" ht="15">
      <c r="G838" s="243"/>
      <c r="H838" s="128"/>
      <c r="I838" s="405"/>
      <c r="J838" s="129"/>
      <c r="K838" s="132"/>
      <c r="L838" s="29"/>
    </row>
    <row r="839" spans="7:12" ht="15">
      <c r="G839" s="243"/>
      <c r="H839" s="128"/>
      <c r="I839" s="405"/>
      <c r="J839" s="129"/>
      <c r="K839" s="132"/>
      <c r="L839" s="29"/>
    </row>
    <row r="840" spans="7:12" ht="15">
      <c r="G840" s="243"/>
      <c r="H840" s="128"/>
      <c r="I840" s="405"/>
      <c r="J840" s="129"/>
      <c r="K840" s="132"/>
      <c r="L840" s="29"/>
    </row>
    <row r="841" spans="7:12" ht="15">
      <c r="G841" s="243"/>
      <c r="H841" s="128"/>
      <c r="I841" s="405"/>
      <c r="J841" s="129"/>
      <c r="K841" s="132"/>
      <c r="L841" s="29"/>
    </row>
    <row r="842" spans="7:12" ht="15">
      <c r="G842" s="243"/>
      <c r="H842" s="128"/>
      <c r="I842" s="405"/>
      <c r="J842" s="129"/>
      <c r="K842" s="132"/>
      <c r="L842" s="29"/>
    </row>
    <row r="843" spans="7:12" ht="15">
      <c r="G843" s="243"/>
      <c r="H843" s="128"/>
      <c r="I843" s="405"/>
      <c r="J843" s="129"/>
      <c r="K843" s="132"/>
      <c r="L843" s="29"/>
    </row>
    <row r="844" spans="7:12" ht="15">
      <c r="G844" s="243"/>
      <c r="H844" s="128"/>
      <c r="I844" s="405"/>
      <c r="J844" s="129"/>
      <c r="K844" s="132"/>
      <c r="L844" s="29"/>
    </row>
    <row r="845" spans="7:12" ht="15">
      <c r="G845" s="243"/>
      <c r="H845" s="128"/>
      <c r="I845" s="405"/>
      <c r="J845" s="129"/>
      <c r="K845" s="132"/>
      <c r="L845" s="29"/>
    </row>
    <row r="846" spans="7:12" ht="15">
      <c r="G846" s="243"/>
      <c r="H846" s="128"/>
      <c r="I846" s="405"/>
      <c r="J846" s="129"/>
      <c r="K846" s="132"/>
      <c r="L846" s="29"/>
    </row>
    <row r="847" spans="7:12" ht="15">
      <c r="G847" s="243"/>
      <c r="H847" s="128"/>
      <c r="I847" s="405"/>
      <c r="J847" s="129"/>
      <c r="K847" s="132"/>
      <c r="L847" s="29"/>
    </row>
    <row r="848" spans="7:12" ht="15">
      <c r="G848" s="243"/>
      <c r="H848" s="128"/>
      <c r="I848" s="405"/>
      <c r="J848" s="129"/>
      <c r="K848" s="132"/>
      <c r="L848" s="29"/>
    </row>
    <row r="849" spans="7:12" ht="15">
      <c r="G849" s="243"/>
      <c r="H849" s="128"/>
      <c r="I849" s="405"/>
      <c r="J849" s="129"/>
      <c r="K849" s="132"/>
      <c r="L849" s="29"/>
    </row>
    <row r="850" spans="7:12" ht="15">
      <c r="G850" s="243"/>
      <c r="H850" s="128"/>
      <c r="I850" s="405"/>
      <c r="J850" s="129"/>
      <c r="K850" s="132"/>
      <c r="L850" s="29"/>
    </row>
    <row r="851" spans="7:12" ht="15">
      <c r="G851" s="243"/>
      <c r="H851" s="128"/>
      <c r="I851" s="405"/>
      <c r="J851" s="129"/>
      <c r="K851" s="132"/>
      <c r="L851" s="29"/>
    </row>
    <row r="852" spans="7:12" ht="15">
      <c r="G852" s="243"/>
      <c r="H852" s="128"/>
      <c r="I852" s="405"/>
      <c r="J852" s="129"/>
      <c r="K852" s="132"/>
      <c r="L852" s="29"/>
    </row>
    <row r="853" spans="7:12" ht="15">
      <c r="G853" s="243"/>
      <c r="H853" s="128"/>
      <c r="I853" s="405"/>
      <c r="J853" s="129"/>
      <c r="K853" s="132"/>
      <c r="L853" s="29"/>
    </row>
    <row r="854" spans="7:12" ht="15">
      <c r="G854" s="243"/>
      <c r="H854" s="128"/>
      <c r="I854" s="405"/>
      <c r="J854" s="129"/>
      <c r="K854" s="132"/>
      <c r="L854" s="29"/>
    </row>
    <row r="855" spans="7:12" ht="15">
      <c r="G855" s="243"/>
      <c r="H855" s="128"/>
      <c r="I855" s="405"/>
      <c r="J855" s="129"/>
      <c r="K855" s="132"/>
      <c r="L855" s="29"/>
    </row>
    <row r="856" spans="7:12" ht="15">
      <c r="G856" s="243"/>
      <c r="H856" s="128"/>
      <c r="I856" s="405"/>
      <c r="J856" s="129"/>
      <c r="K856" s="132"/>
      <c r="L856" s="29"/>
    </row>
    <row r="857" spans="7:12" ht="15">
      <c r="G857" s="243"/>
      <c r="H857" s="128"/>
      <c r="I857" s="405"/>
      <c r="J857" s="129"/>
      <c r="K857" s="132"/>
      <c r="L857" s="29"/>
    </row>
    <row r="858" spans="7:12" ht="15">
      <c r="G858" s="243"/>
      <c r="H858" s="128"/>
      <c r="I858" s="405"/>
      <c r="J858" s="129"/>
      <c r="K858" s="132"/>
      <c r="L858" s="29"/>
    </row>
    <row r="859" spans="7:12" ht="15">
      <c r="G859" s="243"/>
      <c r="H859" s="128"/>
      <c r="I859" s="405"/>
      <c r="J859" s="129"/>
      <c r="K859" s="132"/>
      <c r="L859" s="29"/>
    </row>
    <row r="860" spans="7:12" ht="15">
      <c r="G860" s="243"/>
      <c r="H860" s="128"/>
      <c r="I860" s="405"/>
      <c r="J860" s="129"/>
      <c r="K860" s="132"/>
      <c r="L860" s="29"/>
    </row>
    <row r="861" spans="7:12" ht="15">
      <c r="G861" s="243"/>
      <c r="H861" s="128"/>
      <c r="I861" s="405"/>
      <c r="J861" s="129"/>
      <c r="K861" s="132"/>
      <c r="L861" s="29"/>
    </row>
    <row r="862" spans="7:12" ht="15">
      <c r="G862" s="243"/>
      <c r="H862" s="128"/>
      <c r="I862" s="405"/>
      <c r="J862" s="129"/>
      <c r="K862" s="132"/>
      <c r="L862" s="29"/>
    </row>
    <row r="863" spans="7:12" ht="15">
      <c r="G863" s="243"/>
      <c r="H863" s="128"/>
      <c r="I863" s="405"/>
      <c r="J863" s="129"/>
      <c r="K863" s="132"/>
      <c r="L863" s="29"/>
    </row>
    <row r="864" spans="7:12" ht="15">
      <c r="G864" s="243"/>
      <c r="H864" s="128"/>
      <c r="I864" s="405"/>
      <c r="J864" s="129"/>
      <c r="K864" s="132"/>
      <c r="L864" s="29"/>
    </row>
    <row r="865" spans="7:12" ht="15">
      <c r="G865" s="243"/>
      <c r="H865" s="128"/>
      <c r="I865" s="405"/>
      <c r="J865" s="129"/>
      <c r="K865" s="132"/>
      <c r="L865" s="29"/>
    </row>
    <row r="866" spans="7:12" ht="15">
      <c r="G866" s="243"/>
      <c r="H866" s="128"/>
      <c r="I866" s="405"/>
      <c r="J866" s="129"/>
      <c r="K866" s="132"/>
      <c r="L866" s="29"/>
    </row>
    <row r="867" spans="7:12" ht="15">
      <c r="G867" s="243"/>
      <c r="H867" s="128"/>
      <c r="I867" s="405"/>
      <c r="J867" s="129"/>
      <c r="K867" s="132"/>
      <c r="L867" s="29"/>
    </row>
    <row r="868" spans="7:12" ht="15">
      <c r="G868" s="243"/>
      <c r="H868" s="128"/>
      <c r="I868" s="405"/>
      <c r="J868" s="129"/>
      <c r="K868" s="132"/>
      <c r="L868" s="29"/>
    </row>
    <row r="869" spans="7:12" ht="15">
      <c r="G869" s="243"/>
      <c r="H869" s="128"/>
      <c r="I869" s="405"/>
      <c r="J869" s="129"/>
      <c r="K869" s="132"/>
      <c r="L869" s="29"/>
    </row>
    <row r="870" spans="7:12" ht="15">
      <c r="G870" s="243"/>
      <c r="H870" s="128"/>
      <c r="I870" s="405"/>
      <c r="J870" s="129"/>
      <c r="K870" s="132"/>
      <c r="L870" s="29"/>
    </row>
    <row r="871" spans="7:12" ht="15">
      <c r="G871" s="243"/>
      <c r="H871" s="128"/>
      <c r="I871" s="405"/>
      <c r="J871" s="129"/>
      <c r="K871" s="132"/>
      <c r="L871" s="29"/>
    </row>
    <row r="872" spans="7:12" ht="15">
      <c r="G872" s="243"/>
      <c r="H872" s="128"/>
      <c r="I872" s="405"/>
      <c r="J872" s="129"/>
      <c r="K872" s="132"/>
      <c r="L872" s="29"/>
    </row>
    <row r="873" spans="7:12" ht="15">
      <c r="G873" s="243"/>
      <c r="H873" s="128"/>
      <c r="I873" s="405"/>
      <c r="J873" s="129"/>
      <c r="K873" s="132"/>
      <c r="L873" s="29"/>
    </row>
    <row r="874" spans="7:12" ht="15">
      <c r="G874" s="243"/>
      <c r="H874" s="128"/>
      <c r="I874" s="405"/>
      <c r="J874" s="129"/>
      <c r="K874" s="132"/>
      <c r="L874" s="29"/>
    </row>
    <row r="875" spans="7:12" ht="15">
      <c r="G875" s="243"/>
      <c r="H875" s="128"/>
      <c r="I875" s="405"/>
      <c r="J875" s="129"/>
      <c r="K875" s="132"/>
      <c r="L875" s="29"/>
    </row>
    <row r="876" spans="7:12" ht="15">
      <c r="G876" s="243"/>
      <c r="H876" s="128"/>
      <c r="I876" s="405"/>
      <c r="J876" s="129"/>
      <c r="K876" s="132"/>
      <c r="L876" s="29"/>
    </row>
    <row r="877" spans="7:12" ht="15">
      <c r="G877" s="243"/>
      <c r="H877" s="128"/>
      <c r="I877" s="405"/>
      <c r="J877" s="129"/>
      <c r="K877" s="132"/>
      <c r="L877" s="29"/>
    </row>
    <row r="878" spans="7:12" ht="15">
      <c r="G878" s="243"/>
      <c r="H878" s="128"/>
      <c r="I878" s="405"/>
      <c r="J878" s="129"/>
      <c r="K878" s="132"/>
      <c r="L878" s="29"/>
    </row>
    <row r="879" spans="7:12" ht="15">
      <c r="G879" s="243"/>
      <c r="H879" s="128"/>
      <c r="I879" s="405"/>
      <c r="J879" s="129"/>
      <c r="K879" s="132"/>
      <c r="L879" s="29"/>
    </row>
    <row r="880" spans="7:12" ht="15">
      <c r="G880" s="243"/>
      <c r="H880" s="128"/>
      <c r="I880" s="405"/>
      <c r="J880" s="129"/>
      <c r="K880" s="132"/>
      <c r="L880" s="29"/>
    </row>
    <row r="881" spans="7:12" ht="15">
      <c r="G881" s="243"/>
      <c r="H881" s="128"/>
      <c r="I881" s="405"/>
      <c r="J881" s="129"/>
      <c r="K881" s="132"/>
      <c r="L881" s="29"/>
    </row>
    <row r="882" spans="7:12" ht="15">
      <c r="G882" s="243"/>
      <c r="H882" s="128"/>
      <c r="I882" s="405"/>
      <c r="J882" s="129"/>
      <c r="K882" s="132"/>
      <c r="L882" s="29"/>
    </row>
    <row r="883" spans="7:12" ht="15">
      <c r="G883" s="243"/>
      <c r="H883" s="128"/>
      <c r="I883" s="405"/>
      <c r="J883" s="129"/>
      <c r="K883" s="132"/>
      <c r="L883" s="29"/>
    </row>
    <row r="884" spans="7:12" ht="15">
      <c r="G884" s="243"/>
      <c r="H884" s="128"/>
      <c r="I884" s="405"/>
      <c r="J884" s="129"/>
      <c r="K884" s="132"/>
      <c r="L884" s="29"/>
    </row>
    <row r="885" spans="7:12" ht="15">
      <c r="G885" s="243"/>
      <c r="H885" s="128"/>
      <c r="I885" s="405"/>
      <c r="J885" s="129"/>
      <c r="K885" s="132"/>
      <c r="L885" s="29"/>
    </row>
    <row r="886" spans="7:12" ht="15">
      <c r="G886" s="243"/>
      <c r="H886" s="128"/>
      <c r="I886" s="405"/>
      <c r="J886" s="129"/>
      <c r="K886" s="132"/>
      <c r="L886" s="29"/>
    </row>
    <row r="887" spans="7:12" ht="15">
      <c r="G887" s="243"/>
      <c r="H887" s="128"/>
      <c r="I887" s="405"/>
      <c r="J887" s="129"/>
      <c r="K887" s="132"/>
      <c r="L887" s="29"/>
    </row>
    <row r="888" spans="7:12" ht="15">
      <c r="G888" s="243"/>
      <c r="H888" s="128"/>
      <c r="I888" s="405"/>
      <c r="J888" s="129"/>
      <c r="K888" s="132"/>
      <c r="L888" s="29"/>
    </row>
    <row r="889" spans="7:12" ht="15">
      <c r="G889" s="243"/>
      <c r="H889" s="128"/>
      <c r="I889" s="405"/>
      <c r="J889" s="129"/>
      <c r="K889" s="132"/>
      <c r="L889" s="29"/>
    </row>
    <row r="890" spans="7:12" ht="15">
      <c r="G890" s="243"/>
      <c r="H890" s="128"/>
      <c r="I890" s="405"/>
      <c r="J890" s="129"/>
      <c r="K890" s="132"/>
      <c r="L890" s="29"/>
    </row>
    <row r="891" spans="7:12" ht="15">
      <c r="G891" s="243"/>
      <c r="H891" s="128"/>
      <c r="I891" s="405"/>
      <c r="J891" s="129"/>
      <c r="K891" s="132"/>
      <c r="L891" s="29"/>
    </row>
    <row r="892" spans="7:12" ht="15">
      <c r="G892" s="243"/>
      <c r="H892" s="128"/>
      <c r="I892" s="405"/>
      <c r="J892" s="129"/>
      <c r="K892" s="132"/>
      <c r="L892" s="29"/>
    </row>
    <row r="893" spans="7:12" ht="15">
      <c r="G893" s="243"/>
      <c r="H893" s="128"/>
      <c r="I893" s="405"/>
      <c r="J893" s="129"/>
      <c r="K893" s="132"/>
      <c r="L893" s="29"/>
    </row>
    <row r="894" spans="7:12" ht="15">
      <c r="G894" s="243"/>
      <c r="H894" s="128"/>
      <c r="I894" s="405"/>
      <c r="J894" s="129"/>
      <c r="K894" s="132"/>
      <c r="L894" s="29"/>
    </row>
    <row r="895" spans="7:12" ht="15">
      <c r="G895" s="243"/>
      <c r="H895" s="128"/>
      <c r="I895" s="405"/>
      <c r="J895" s="129"/>
      <c r="K895" s="132"/>
      <c r="L895" s="29"/>
    </row>
    <row r="896" spans="7:12" ht="15">
      <c r="G896" s="243"/>
      <c r="H896" s="128"/>
      <c r="I896" s="405"/>
      <c r="J896" s="129"/>
      <c r="K896" s="132"/>
      <c r="L896" s="29"/>
    </row>
    <row r="897" spans="7:12" ht="15">
      <c r="G897" s="243"/>
      <c r="H897" s="128"/>
      <c r="I897" s="405"/>
      <c r="J897" s="129"/>
      <c r="K897" s="132"/>
      <c r="L897" s="29"/>
    </row>
    <row r="898" spans="7:12" ht="15">
      <c r="G898" s="243"/>
      <c r="H898" s="128"/>
      <c r="I898" s="405"/>
      <c r="J898" s="129"/>
      <c r="K898" s="132"/>
      <c r="L898" s="29"/>
    </row>
    <row r="899" spans="7:12" ht="15">
      <c r="G899" s="243"/>
      <c r="H899" s="128"/>
      <c r="I899" s="405"/>
      <c r="J899" s="129"/>
      <c r="K899" s="132"/>
      <c r="L899" s="29"/>
    </row>
    <row r="900" spans="7:12" ht="15">
      <c r="G900" s="243"/>
      <c r="H900" s="128"/>
      <c r="I900" s="405"/>
      <c r="J900" s="129"/>
      <c r="K900" s="132"/>
      <c r="L900" s="29"/>
    </row>
    <row r="901" spans="7:12" ht="15">
      <c r="G901" s="243"/>
      <c r="H901" s="128"/>
      <c r="I901" s="405"/>
      <c r="J901" s="129"/>
      <c r="K901" s="132"/>
      <c r="L901" s="29"/>
    </row>
    <row r="902" spans="7:12" ht="15">
      <c r="G902" s="243"/>
      <c r="H902" s="128"/>
      <c r="I902" s="405"/>
      <c r="J902" s="129"/>
      <c r="K902" s="132"/>
      <c r="L902" s="29"/>
    </row>
    <row r="903" spans="7:12" ht="15">
      <c r="G903" s="243"/>
      <c r="H903" s="128"/>
      <c r="I903" s="405"/>
      <c r="J903" s="129"/>
      <c r="K903" s="132"/>
      <c r="L903" s="29"/>
    </row>
    <row r="904" spans="7:12" ht="15">
      <c r="G904" s="243"/>
      <c r="H904" s="128"/>
      <c r="I904" s="405"/>
      <c r="J904" s="129"/>
      <c r="K904" s="132"/>
      <c r="L904" s="29"/>
    </row>
    <row r="905" spans="7:12" ht="15">
      <c r="G905" s="243"/>
      <c r="H905" s="128"/>
      <c r="I905" s="405"/>
      <c r="J905" s="129"/>
      <c r="K905" s="132"/>
      <c r="L905" s="29"/>
    </row>
    <row r="906" spans="7:12" ht="15">
      <c r="G906" s="243"/>
      <c r="H906" s="128"/>
      <c r="I906" s="405"/>
      <c r="J906" s="129"/>
      <c r="K906" s="132"/>
      <c r="L906" s="29"/>
    </row>
    <row r="907" spans="7:12" ht="15">
      <c r="G907" s="243"/>
      <c r="H907" s="128"/>
      <c r="I907" s="405"/>
      <c r="J907" s="129"/>
      <c r="K907" s="132"/>
      <c r="L907" s="29"/>
    </row>
    <row r="908" spans="7:12" ht="15">
      <c r="G908" s="243"/>
      <c r="H908" s="128"/>
      <c r="I908" s="405"/>
      <c r="J908" s="129"/>
      <c r="K908" s="132"/>
      <c r="L908" s="29"/>
    </row>
    <row r="909" spans="7:12" ht="15">
      <c r="G909" s="243"/>
      <c r="H909" s="128"/>
      <c r="I909" s="405"/>
      <c r="J909" s="129"/>
      <c r="K909" s="132"/>
      <c r="L909" s="29"/>
    </row>
    <row r="910" spans="7:12" ht="15">
      <c r="G910" s="243"/>
      <c r="H910" s="128"/>
      <c r="I910" s="405"/>
      <c r="J910" s="129"/>
      <c r="K910" s="132"/>
      <c r="L910" s="29"/>
    </row>
    <row r="911" spans="7:12" ht="15">
      <c r="G911" s="243"/>
      <c r="H911" s="128"/>
      <c r="I911" s="405"/>
      <c r="J911" s="129"/>
      <c r="K911" s="132"/>
      <c r="L911" s="29"/>
    </row>
    <row r="912" spans="7:12" ht="15">
      <c r="G912" s="243"/>
      <c r="H912" s="128"/>
      <c r="I912" s="405"/>
      <c r="J912" s="129"/>
      <c r="K912" s="132"/>
      <c r="L912" s="29"/>
    </row>
    <row r="913" spans="7:12" ht="15">
      <c r="G913" s="243"/>
      <c r="H913" s="128"/>
      <c r="I913" s="405"/>
      <c r="J913" s="129"/>
      <c r="K913" s="132"/>
      <c r="L913" s="29"/>
    </row>
    <row r="914" spans="7:12" ht="15">
      <c r="G914" s="243"/>
      <c r="H914" s="128"/>
      <c r="I914" s="405"/>
      <c r="J914" s="129"/>
      <c r="K914" s="132"/>
      <c r="L914" s="29"/>
    </row>
    <row r="915" spans="7:12" ht="15">
      <c r="G915" s="243"/>
      <c r="H915" s="128"/>
      <c r="I915" s="405"/>
      <c r="J915" s="129"/>
      <c r="K915" s="132"/>
      <c r="L915" s="29"/>
    </row>
    <row r="916" spans="7:12" ht="15">
      <c r="G916" s="243"/>
      <c r="H916" s="128"/>
      <c r="I916" s="405"/>
      <c r="J916" s="129"/>
      <c r="K916" s="132"/>
      <c r="L916" s="29"/>
    </row>
    <row r="917" spans="7:12" ht="15">
      <c r="G917" s="243"/>
      <c r="H917" s="128"/>
      <c r="I917" s="405"/>
      <c r="J917" s="129"/>
      <c r="K917" s="132"/>
      <c r="L917" s="29"/>
    </row>
    <row r="918" spans="7:12" ht="15">
      <c r="G918" s="243"/>
      <c r="H918" s="128"/>
      <c r="I918" s="405"/>
      <c r="J918" s="129"/>
      <c r="K918" s="132"/>
      <c r="L918" s="29"/>
    </row>
    <row r="919" spans="7:12" ht="15">
      <c r="G919" s="243"/>
      <c r="H919" s="128"/>
      <c r="I919" s="405"/>
      <c r="J919" s="129"/>
      <c r="K919" s="132"/>
      <c r="L919" s="29"/>
    </row>
    <row r="920" spans="7:12" ht="15">
      <c r="G920" s="243"/>
      <c r="H920" s="128"/>
      <c r="I920" s="405"/>
      <c r="J920" s="129"/>
      <c r="K920" s="132"/>
      <c r="L920" s="29"/>
    </row>
    <row r="921" spans="7:12" ht="15">
      <c r="G921" s="243"/>
      <c r="H921" s="128"/>
      <c r="I921" s="405"/>
      <c r="J921" s="129"/>
      <c r="K921" s="132"/>
      <c r="L921" s="29"/>
    </row>
    <row r="922" spans="7:12" ht="15">
      <c r="G922" s="243"/>
      <c r="H922" s="128"/>
      <c r="I922" s="405"/>
      <c r="J922" s="129"/>
      <c r="K922" s="132"/>
      <c r="L922" s="29"/>
    </row>
    <row r="923" spans="7:12" ht="15">
      <c r="G923" s="243"/>
      <c r="H923" s="128"/>
      <c r="I923" s="405"/>
      <c r="J923" s="129"/>
      <c r="K923" s="132"/>
      <c r="L923" s="29"/>
    </row>
    <row r="924" spans="7:12" ht="15">
      <c r="G924" s="243"/>
      <c r="H924" s="128"/>
      <c r="I924" s="405"/>
      <c r="J924" s="129"/>
      <c r="K924" s="132"/>
      <c r="L924" s="29"/>
    </row>
    <row r="925" spans="7:12" ht="15">
      <c r="G925" s="243"/>
      <c r="H925" s="128"/>
      <c r="I925" s="405"/>
      <c r="J925" s="129"/>
      <c r="K925" s="132"/>
      <c r="L925" s="29"/>
    </row>
    <row r="926" spans="7:12" ht="15">
      <c r="G926" s="243"/>
      <c r="H926" s="128"/>
      <c r="I926" s="405"/>
      <c r="J926" s="129"/>
      <c r="K926" s="132"/>
      <c r="L926" s="29"/>
    </row>
    <row r="927" spans="7:12" ht="15">
      <c r="G927" s="243"/>
      <c r="H927" s="128"/>
      <c r="I927" s="405"/>
      <c r="J927" s="129"/>
      <c r="K927" s="132"/>
      <c r="L927" s="29"/>
    </row>
    <row r="928" spans="7:12" ht="15">
      <c r="G928" s="243"/>
      <c r="H928" s="128"/>
      <c r="I928" s="405"/>
      <c r="J928" s="129"/>
      <c r="K928" s="132"/>
      <c r="L928" s="29"/>
    </row>
    <row r="929" spans="7:12" ht="15">
      <c r="G929" s="243"/>
      <c r="H929" s="128"/>
      <c r="I929" s="405"/>
      <c r="J929" s="129"/>
      <c r="K929" s="132"/>
      <c r="L929" s="29"/>
    </row>
    <row r="930" spans="7:12" ht="15">
      <c r="G930" s="243"/>
      <c r="H930" s="128"/>
      <c r="I930" s="405"/>
      <c r="J930" s="129"/>
      <c r="K930" s="132"/>
      <c r="L930" s="29"/>
    </row>
    <row r="931" spans="7:12" ht="15">
      <c r="G931" s="243"/>
      <c r="H931" s="128"/>
      <c r="I931" s="405"/>
      <c r="J931" s="129"/>
      <c r="K931" s="132"/>
      <c r="L931" s="29"/>
    </row>
    <row r="932" spans="7:12" ht="15">
      <c r="G932" s="243"/>
      <c r="H932" s="128"/>
      <c r="I932" s="405"/>
      <c r="J932" s="129"/>
      <c r="K932" s="132"/>
      <c r="L932" s="29"/>
    </row>
    <row r="933" spans="7:12" ht="15">
      <c r="G933" s="243"/>
      <c r="H933" s="128"/>
      <c r="I933" s="405"/>
      <c r="J933" s="129"/>
      <c r="K933" s="132"/>
      <c r="L933" s="29"/>
    </row>
    <row r="934" spans="7:12" ht="15">
      <c r="G934" s="243"/>
      <c r="H934" s="128"/>
      <c r="I934" s="405"/>
      <c r="J934" s="129"/>
      <c r="K934" s="132"/>
      <c r="L934" s="29"/>
    </row>
    <row r="935" spans="7:12" ht="15">
      <c r="G935" s="243"/>
      <c r="H935" s="128"/>
      <c r="I935" s="405"/>
      <c r="J935" s="129"/>
      <c r="K935" s="132"/>
      <c r="L935" s="29"/>
    </row>
    <row r="936" spans="7:12" ht="15">
      <c r="G936" s="243"/>
      <c r="H936" s="128"/>
      <c r="I936" s="405"/>
      <c r="J936" s="129"/>
      <c r="K936" s="132"/>
      <c r="L936" s="29"/>
    </row>
    <row r="937" spans="7:12" ht="15">
      <c r="G937" s="243"/>
      <c r="H937" s="128"/>
      <c r="I937" s="405"/>
      <c r="J937" s="129"/>
      <c r="K937" s="132"/>
      <c r="L937" s="29"/>
    </row>
    <row r="938" spans="7:12" ht="15">
      <c r="G938" s="243"/>
      <c r="H938" s="128"/>
      <c r="I938" s="405"/>
      <c r="J938" s="129"/>
      <c r="K938" s="132"/>
      <c r="L938" s="29"/>
    </row>
    <row r="939" spans="7:12" ht="15">
      <c r="G939" s="243"/>
      <c r="H939" s="128"/>
      <c r="I939" s="405"/>
      <c r="J939" s="129"/>
      <c r="K939" s="132"/>
      <c r="L939" s="29"/>
    </row>
    <row r="940" spans="7:12" ht="15">
      <c r="G940" s="243"/>
      <c r="H940" s="128"/>
      <c r="I940" s="405"/>
      <c r="J940" s="129"/>
      <c r="K940" s="132"/>
      <c r="L940" s="29"/>
    </row>
    <row r="941" spans="7:12" ht="15">
      <c r="G941" s="243"/>
      <c r="H941" s="128"/>
      <c r="I941" s="405"/>
      <c r="J941" s="129"/>
      <c r="K941" s="132"/>
      <c r="L941" s="29"/>
    </row>
    <row r="942" spans="7:12" ht="15">
      <c r="G942" s="243"/>
      <c r="H942" s="128"/>
      <c r="I942" s="405"/>
      <c r="J942" s="129"/>
      <c r="K942" s="132"/>
      <c r="L942" s="29"/>
    </row>
    <row r="943" spans="7:12" ht="15">
      <c r="G943" s="243"/>
      <c r="H943" s="128"/>
      <c r="I943" s="405"/>
      <c r="J943" s="129"/>
      <c r="K943" s="132"/>
      <c r="L943" s="29"/>
    </row>
    <row r="944" spans="7:12" ht="15">
      <c r="G944" s="243"/>
      <c r="H944" s="128"/>
      <c r="I944" s="405"/>
      <c r="J944" s="129"/>
      <c r="K944" s="132"/>
      <c r="L944" s="29"/>
    </row>
    <row r="945" spans="7:12" ht="15">
      <c r="G945" s="243"/>
      <c r="H945" s="128"/>
      <c r="I945" s="405"/>
      <c r="J945" s="129"/>
      <c r="K945" s="132"/>
      <c r="L945" s="29"/>
    </row>
    <row r="946" spans="7:12" ht="15">
      <c r="G946" s="243"/>
      <c r="H946" s="128"/>
      <c r="I946" s="405"/>
      <c r="J946" s="129"/>
      <c r="K946" s="132"/>
      <c r="L946" s="29"/>
    </row>
    <row r="947" spans="7:12" ht="15">
      <c r="G947" s="243"/>
      <c r="H947" s="128"/>
      <c r="I947" s="405"/>
      <c r="J947" s="129"/>
      <c r="K947" s="132"/>
      <c r="L947" s="29"/>
    </row>
    <row r="948" spans="7:12" ht="15">
      <c r="G948" s="243"/>
      <c r="H948" s="128"/>
      <c r="I948" s="405"/>
      <c r="J948" s="129"/>
      <c r="K948" s="132"/>
      <c r="L948" s="29"/>
    </row>
    <row r="949" spans="7:12" ht="15">
      <c r="G949" s="243"/>
      <c r="H949" s="128"/>
      <c r="I949" s="405"/>
      <c r="J949" s="129"/>
      <c r="K949" s="132"/>
      <c r="L949" s="29"/>
    </row>
    <row r="950" spans="7:12" ht="15">
      <c r="G950" s="243"/>
      <c r="H950" s="128"/>
      <c r="I950" s="405"/>
      <c r="J950" s="129"/>
      <c r="K950" s="132"/>
      <c r="L950" s="29"/>
    </row>
    <row r="951" spans="7:12" ht="15">
      <c r="G951" s="243"/>
      <c r="H951" s="128"/>
      <c r="I951" s="405"/>
      <c r="J951" s="129"/>
      <c r="K951" s="132"/>
      <c r="L951" s="29"/>
    </row>
    <row r="952" spans="7:12" ht="15">
      <c r="G952" s="243"/>
      <c r="H952" s="128"/>
      <c r="I952" s="405"/>
      <c r="J952" s="129"/>
      <c r="K952" s="132"/>
      <c r="L952" s="29"/>
    </row>
    <row r="953" spans="7:12" ht="15">
      <c r="G953" s="243"/>
      <c r="H953" s="128"/>
      <c r="I953" s="405"/>
      <c r="J953" s="129"/>
      <c r="K953" s="132"/>
      <c r="L953" s="29"/>
    </row>
    <row r="954" spans="7:12" ht="15">
      <c r="G954" s="243"/>
      <c r="H954" s="128"/>
      <c r="I954" s="405"/>
      <c r="J954" s="129"/>
      <c r="K954" s="132"/>
      <c r="L954" s="29"/>
    </row>
    <row r="955" spans="7:12" ht="15">
      <c r="G955" s="243"/>
      <c r="H955" s="128"/>
      <c r="I955" s="405"/>
      <c r="J955" s="129"/>
      <c r="K955" s="132"/>
      <c r="L955" s="29"/>
    </row>
    <row r="956" spans="7:12" ht="15">
      <c r="G956" s="243"/>
      <c r="H956" s="128"/>
      <c r="I956" s="405"/>
      <c r="J956" s="129"/>
      <c r="K956" s="132"/>
      <c r="L956" s="29"/>
    </row>
    <row r="957" spans="7:12" ht="15">
      <c r="G957" s="243"/>
      <c r="H957" s="128"/>
      <c r="I957" s="405"/>
      <c r="J957" s="129"/>
      <c r="K957" s="132"/>
      <c r="L957" s="29"/>
    </row>
    <row r="958" spans="7:12" ht="15">
      <c r="G958" s="243"/>
      <c r="H958" s="128"/>
      <c r="I958" s="405"/>
      <c r="J958" s="129"/>
      <c r="K958" s="132"/>
      <c r="L958" s="29"/>
    </row>
    <row r="959" spans="7:12" ht="15">
      <c r="G959" s="243"/>
      <c r="H959" s="128"/>
      <c r="I959" s="405"/>
      <c r="J959" s="129"/>
      <c r="K959" s="132"/>
      <c r="L959" s="29"/>
    </row>
    <row r="960" spans="7:12" ht="15">
      <c r="G960" s="243"/>
      <c r="H960" s="128"/>
      <c r="I960" s="405"/>
      <c r="J960" s="129"/>
      <c r="K960" s="132"/>
      <c r="L960" s="29"/>
    </row>
    <row r="961" spans="7:12" ht="15">
      <c r="G961" s="243"/>
      <c r="H961" s="128"/>
      <c r="I961" s="405"/>
      <c r="J961" s="129"/>
      <c r="K961" s="132"/>
      <c r="L961" s="29"/>
    </row>
    <row r="962" spans="7:12" ht="15">
      <c r="G962" s="243"/>
      <c r="H962" s="128"/>
      <c r="I962" s="405"/>
      <c r="J962" s="129"/>
      <c r="K962" s="132"/>
      <c r="L962" s="29"/>
    </row>
    <row r="963" spans="7:12" ht="15">
      <c r="G963" s="243"/>
      <c r="H963" s="128"/>
      <c r="I963" s="405"/>
      <c r="J963" s="129"/>
      <c r="K963" s="132"/>
      <c r="L963" s="29"/>
    </row>
    <row r="964" spans="7:12" ht="15">
      <c r="G964" s="243"/>
      <c r="H964" s="128"/>
      <c r="I964" s="405"/>
      <c r="J964" s="129"/>
      <c r="K964" s="132"/>
      <c r="L964" s="29"/>
    </row>
    <row r="965" spans="7:12" ht="15">
      <c r="G965" s="243"/>
      <c r="H965" s="128"/>
      <c r="I965" s="405"/>
      <c r="J965" s="129"/>
      <c r="K965" s="132"/>
      <c r="L965" s="29"/>
    </row>
    <row r="966" spans="7:12" ht="15">
      <c r="G966" s="243"/>
      <c r="H966" s="128"/>
      <c r="I966" s="405"/>
      <c r="J966" s="129"/>
      <c r="K966" s="132"/>
      <c r="L966" s="29"/>
    </row>
    <row r="967" spans="7:12" ht="15">
      <c r="G967" s="243"/>
      <c r="H967" s="128"/>
      <c r="I967" s="405"/>
      <c r="J967" s="129"/>
      <c r="K967" s="132"/>
      <c r="L967" s="29"/>
    </row>
    <row r="968" spans="7:12" ht="15">
      <c r="G968" s="243"/>
      <c r="H968" s="128"/>
      <c r="I968" s="405"/>
      <c r="J968" s="129"/>
      <c r="K968" s="132"/>
      <c r="L968" s="29"/>
    </row>
    <row r="969" spans="7:12" ht="15">
      <c r="G969" s="243"/>
      <c r="H969" s="128"/>
      <c r="I969" s="405"/>
      <c r="J969" s="129"/>
      <c r="K969" s="132"/>
      <c r="L969" s="29"/>
    </row>
    <row r="970" spans="7:12" ht="15">
      <c r="G970" s="243"/>
      <c r="H970" s="128"/>
      <c r="I970" s="405"/>
      <c r="J970" s="129"/>
      <c r="K970" s="132"/>
      <c r="L970" s="29"/>
    </row>
    <row r="971" spans="7:12" ht="15">
      <c r="G971" s="243"/>
      <c r="H971" s="128"/>
      <c r="I971" s="405"/>
      <c r="J971" s="129"/>
      <c r="K971" s="132"/>
      <c r="L971" s="29"/>
    </row>
    <row r="972" spans="7:12" ht="15">
      <c r="G972" s="243"/>
      <c r="H972" s="128"/>
      <c r="I972" s="405"/>
      <c r="J972" s="129"/>
      <c r="K972" s="132"/>
      <c r="L972" s="29"/>
    </row>
    <row r="973" spans="7:12" ht="15">
      <c r="G973" s="243"/>
      <c r="H973" s="128"/>
      <c r="I973" s="405"/>
      <c r="J973" s="129"/>
      <c r="K973" s="132"/>
      <c r="L973" s="29"/>
    </row>
    <row r="974" spans="7:12" ht="15">
      <c r="G974" s="243"/>
      <c r="H974" s="128"/>
      <c r="I974" s="405"/>
      <c r="J974" s="129"/>
      <c r="K974" s="132"/>
      <c r="L974" s="29"/>
    </row>
    <row r="975" spans="7:12" ht="15">
      <c r="G975" s="243"/>
      <c r="H975" s="128"/>
      <c r="I975" s="405"/>
      <c r="J975" s="129"/>
      <c r="K975" s="132"/>
      <c r="L975" s="29"/>
    </row>
    <row r="976" spans="7:12" ht="15">
      <c r="G976" s="243"/>
      <c r="H976" s="128"/>
      <c r="I976" s="405"/>
      <c r="J976" s="129"/>
      <c r="K976" s="132"/>
      <c r="L976" s="29"/>
    </row>
    <row r="977" spans="7:12" ht="15">
      <c r="G977" s="243"/>
      <c r="H977" s="128"/>
      <c r="I977" s="405"/>
      <c r="J977" s="129"/>
      <c r="K977" s="132"/>
      <c r="L977" s="29"/>
    </row>
    <row r="978" spans="7:12" ht="15">
      <c r="G978" s="243"/>
      <c r="H978" s="128"/>
      <c r="I978" s="405"/>
      <c r="J978" s="129"/>
      <c r="K978" s="132"/>
      <c r="L978" s="29"/>
    </row>
    <row r="979" spans="7:12" ht="15">
      <c r="G979" s="243"/>
      <c r="H979" s="128"/>
      <c r="I979" s="405"/>
      <c r="J979" s="129"/>
      <c r="K979" s="132"/>
      <c r="L979" s="29"/>
    </row>
    <row r="980" spans="7:12" ht="15">
      <c r="G980" s="243"/>
      <c r="H980" s="128"/>
      <c r="I980" s="405"/>
      <c r="J980" s="129"/>
      <c r="K980" s="132"/>
      <c r="L980" s="29"/>
    </row>
    <row r="981" spans="7:12" ht="15">
      <c r="G981" s="243"/>
      <c r="H981" s="128"/>
      <c r="I981" s="405"/>
      <c r="J981" s="129"/>
      <c r="K981" s="132"/>
      <c r="L981" s="29"/>
    </row>
    <row r="982" spans="7:12" ht="15">
      <c r="G982" s="243"/>
      <c r="H982" s="128"/>
      <c r="I982" s="405"/>
      <c r="J982" s="129"/>
      <c r="K982" s="132"/>
      <c r="L982" s="29"/>
    </row>
    <row r="983" spans="7:12" ht="15">
      <c r="G983" s="243"/>
      <c r="H983" s="128"/>
      <c r="I983" s="405"/>
      <c r="J983" s="129"/>
      <c r="K983" s="132"/>
      <c r="L983" s="29"/>
    </row>
    <row r="984" spans="7:12" ht="15">
      <c r="G984" s="243"/>
      <c r="H984" s="128"/>
      <c r="I984" s="405"/>
      <c r="J984" s="129"/>
      <c r="K984" s="132"/>
      <c r="L984" s="29"/>
    </row>
    <row r="985" spans="7:12" ht="15">
      <c r="G985" s="243"/>
      <c r="H985" s="128"/>
      <c r="I985" s="405"/>
      <c r="J985" s="129"/>
      <c r="K985" s="132"/>
      <c r="L985" s="29"/>
    </row>
    <row r="986" spans="7:12" ht="15">
      <c r="G986" s="243"/>
      <c r="H986" s="128"/>
      <c r="I986" s="405"/>
      <c r="J986" s="129"/>
      <c r="K986" s="132"/>
      <c r="L986" s="29"/>
    </row>
    <row r="987" spans="7:12" ht="15">
      <c r="G987" s="243"/>
      <c r="H987" s="128"/>
      <c r="I987" s="405"/>
      <c r="J987" s="129"/>
      <c r="K987" s="132"/>
      <c r="L987" s="29"/>
    </row>
    <row r="988" spans="7:12" ht="15">
      <c r="G988" s="243"/>
      <c r="H988" s="128"/>
      <c r="I988" s="405"/>
      <c r="J988" s="129"/>
      <c r="K988" s="132"/>
      <c r="L988" s="29"/>
    </row>
    <row r="989" spans="7:12" ht="15">
      <c r="G989" s="243"/>
      <c r="H989" s="128"/>
      <c r="I989" s="405"/>
      <c r="J989" s="129"/>
      <c r="K989" s="132"/>
      <c r="L989" s="29"/>
    </row>
    <row r="990" spans="7:12" ht="15">
      <c r="G990" s="243"/>
      <c r="H990" s="128"/>
      <c r="I990" s="405"/>
      <c r="J990" s="129"/>
      <c r="K990" s="132"/>
      <c r="L990" s="29"/>
    </row>
    <row r="991" spans="7:12" ht="15">
      <c r="G991" s="243"/>
      <c r="H991" s="128"/>
      <c r="I991" s="405"/>
      <c r="J991" s="129"/>
      <c r="K991" s="132"/>
      <c r="L991" s="29"/>
    </row>
    <row r="992" spans="7:12" ht="15">
      <c r="G992" s="243"/>
      <c r="H992" s="128"/>
      <c r="I992" s="405"/>
      <c r="J992" s="129"/>
      <c r="K992" s="132"/>
      <c r="L992" s="29"/>
    </row>
    <row r="993" spans="7:12" ht="15">
      <c r="G993" s="243"/>
      <c r="H993" s="128"/>
      <c r="I993" s="405"/>
      <c r="J993" s="129"/>
      <c r="K993" s="132"/>
      <c r="L993" s="29"/>
    </row>
    <row r="994" spans="7:12" ht="15">
      <c r="G994" s="243"/>
      <c r="H994" s="128"/>
      <c r="I994" s="405"/>
      <c r="J994" s="129"/>
      <c r="K994" s="132"/>
      <c r="L994" s="29"/>
    </row>
    <row r="995" spans="7:12" ht="15">
      <c r="G995" s="243"/>
      <c r="H995" s="128"/>
      <c r="I995" s="405"/>
      <c r="J995" s="129"/>
      <c r="K995" s="132"/>
      <c r="L995" s="29"/>
    </row>
    <row r="996" spans="7:12" ht="15">
      <c r="G996" s="243"/>
      <c r="H996" s="128"/>
      <c r="I996" s="405"/>
      <c r="J996" s="129"/>
      <c r="K996" s="132"/>
      <c r="L996" s="29"/>
    </row>
    <row r="997" spans="7:12" ht="15">
      <c r="G997" s="243"/>
      <c r="H997" s="128"/>
      <c r="I997" s="405"/>
      <c r="J997" s="129"/>
      <c r="K997" s="132"/>
      <c r="L997" s="29"/>
    </row>
    <row r="998" spans="7:12" ht="15">
      <c r="G998" s="243"/>
      <c r="H998" s="128"/>
      <c r="I998" s="405"/>
      <c r="J998" s="129"/>
      <c r="K998" s="132"/>
      <c r="L998" s="29"/>
    </row>
    <row r="999" spans="7:12" ht="15">
      <c r="G999" s="243"/>
      <c r="H999" s="128"/>
      <c r="I999" s="405"/>
      <c r="J999" s="129"/>
      <c r="K999" s="132"/>
      <c r="L999" s="29"/>
    </row>
    <row r="1000" spans="7:12" ht="15">
      <c r="G1000" s="243"/>
      <c r="H1000" s="128"/>
      <c r="I1000" s="405"/>
      <c r="J1000" s="129"/>
      <c r="K1000" s="132"/>
      <c r="L1000" s="29"/>
    </row>
    <row r="1001" spans="7:12" ht="15">
      <c r="G1001" s="243"/>
      <c r="H1001" s="128"/>
      <c r="I1001" s="405"/>
      <c r="J1001" s="129"/>
      <c r="K1001" s="132"/>
      <c r="L1001" s="29"/>
    </row>
    <row r="1002" spans="7:12" ht="15">
      <c r="G1002" s="243"/>
      <c r="H1002" s="128"/>
      <c r="I1002" s="405"/>
      <c r="J1002" s="129"/>
      <c r="K1002" s="132"/>
      <c r="L1002" s="29"/>
    </row>
    <row r="1003" spans="7:12" ht="15">
      <c r="G1003" s="243"/>
      <c r="H1003" s="128"/>
      <c r="I1003" s="405"/>
      <c r="J1003" s="129"/>
      <c r="K1003" s="132"/>
      <c r="L1003" s="29"/>
    </row>
  </sheetData>
  <mergeCells count="19">
    <mergeCell ref="B13:B47"/>
    <mergeCell ref="A1:A5"/>
    <mergeCell ref="B1:D1"/>
    <mergeCell ref="B2:D3"/>
    <mergeCell ref="B4:D5"/>
    <mergeCell ref="B7:D7"/>
    <mergeCell ref="A7:A10"/>
    <mergeCell ref="B8:D10"/>
    <mergeCell ref="C29:C33"/>
    <mergeCell ref="C40:C46"/>
    <mergeCell ref="A12:A47"/>
    <mergeCell ref="D18:D21"/>
    <mergeCell ref="D30:D32"/>
    <mergeCell ref="C13:C27"/>
    <mergeCell ref="D15:D16"/>
    <mergeCell ref="D40:D42"/>
    <mergeCell ref="D43:D44"/>
    <mergeCell ref="C35:C38"/>
    <mergeCell ref="D13:D1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000"/>
  <sheetViews>
    <sheetView workbookViewId="0">
      <selection activeCell="P20" sqref="P20"/>
    </sheetView>
  </sheetViews>
  <sheetFormatPr baseColWidth="10" defaultColWidth="12.6640625" defaultRowHeight="15" customHeight="1"/>
  <cols>
    <col min="1" max="1" width="7.6640625" customWidth="1"/>
    <col min="2" max="2" width="10.1640625" customWidth="1"/>
    <col min="3" max="3" width="12" customWidth="1"/>
    <col min="4" max="4" width="14.6640625" customWidth="1"/>
    <col min="5" max="5" width="28.1640625" customWidth="1"/>
    <col min="6" max="6" width="33.33203125" customWidth="1"/>
    <col min="7" max="7" width="7.6640625" customWidth="1"/>
    <col min="8" max="8" width="4.1640625" customWidth="1"/>
    <col min="9" max="9" width="7.6640625" style="244" customWidth="1"/>
    <col min="10" max="10" width="11.83203125" customWidth="1"/>
    <col min="11" max="26" width="7.6640625" customWidth="1"/>
  </cols>
  <sheetData>
    <row r="1" spans="1:10">
      <c r="A1" s="1"/>
      <c r="B1" s="2" t="s">
        <v>1</v>
      </c>
      <c r="C1" s="2" t="s">
        <v>21</v>
      </c>
      <c r="D1" s="2" t="s">
        <v>22</v>
      </c>
      <c r="E1" s="3" t="s">
        <v>2</v>
      </c>
      <c r="F1" s="4" t="s">
        <v>80</v>
      </c>
      <c r="G1" s="5" t="s">
        <v>3</v>
      </c>
      <c r="H1" s="406"/>
      <c r="I1" s="393" t="s">
        <v>81</v>
      </c>
      <c r="J1" s="109" t="s">
        <v>82</v>
      </c>
    </row>
    <row r="2" spans="1:10" ht="72">
      <c r="A2" s="1"/>
      <c r="B2" s="461" t="s">
        <v>83</v>
      </c>
      <c r="C2" s="456" t="s">
        <v>84</v>
      </c>
      <c r="D2" s="462" t="s">
        <v>85</v>
      </c>
      <c r="E2" s="6" t="s">
        <v>86</v>
      </c>
      <c r="F2" s="8" t="s">
        <v>87</v>
      </c>
      <c r="G2" s="9" t="s">
        <v>88</v>
      </c>
      <c r="H2" s="131"/>
      <c r="I2" s="394">
        <v>1</v>
      </c>
      <c r="J2" s="128"/>
    </row>
    <row r="3" spans="1:10" ht="108">
      <c r="A3" s="1"/>
      <c r="B3" s="457"/>
      <c r="C3" s="457"/>
      <c r="D3" s="458"/>
      <c r="E3" s="10" t="s">
        <v>89</v>
      </c>
      <c r="F3" s="11" t="s">
        <v>90</v>
      </c>
      <c r="G3" s="407" t="s">
        <v>88</v>
      </c>
      <c r="H3" s="131"/>
      <c r="I3" s="394">
        <v>1</v>
      </c>
      <c r="J3" s="128">
        <f>AVERAGE(I2:I3)</f>
        <v>1</v>
      </c>
    </row>
    <row r="4" spans="1:10" ht="132">
      <c r="A4" s="1"/>
      <c r="B4" s="457"/>
      <c r="C4" s="457"/>
      <c r="D4" s="463" t="s">
        <v>91</v>
      </c>
      <c r="E4" s="6" t="s">
        <v>92</v>
      </c>
      <c r="F4" s="13" t="s">
        <v>93</v>
      </c>
      <c r="G4" s="9" t="s">
        <v>88</v>
      </c>
      <c r="H4" s="131"/>
      <c r="I4" s="394">
        <v>1</v>
      </c>
      <c r="J4" s="128"/>
    </row>
    <row r="5" spans="1:10" ht="132">
      <c r="A5" s="1"/>
      <c r="B5" s="457"/>
      <c r="C5" s="457"/>
      <c r="D5" s="457"/>
      <c r="E5" s="6" t="s">
        <v>94</v>
      </c>
      <c r="F5" s="14" t="s">
        <v>95</v>
      </c>
      <c r="G5" s="9" t="s">
        <v>88</v>
      </c>
      <c r="H5" s="131"/>
      <c r="I5" s="394">
        <v>1</v>
      </c>
      <c r="J5" s="128"/>
    </row>
    <row r="6" spans="1:10" ht="26">
      <c r="A6" s="1"/>
      <c r="B6" s="457"/>
      <c r="C6" s="457"/>
      <c r="D6" s="457"/>
      <c r="E6" s="6" t="s">
        <v>96</v>
      </c>
      <c r="F6" s="13" t="s">
        <v>97</v>
      </c>
      <c r="G6" s="9"/>
      <c r="H6" s="131"/>
      <c r="I6" s="393"/>
      <c r="J6" s="128"/>
    </row>
    <row r="7" spans="1:10" ht="52">
      <c r="A7" s="1"/>
      <c r="B7" s="457"/>
      <c r="C7" s="457"/>
      <c r="D7" s="457"/>
      <c r="E7" s="6" t="s">
        <v>98</v>
      </c>
      <c r="F7" s="13" t="s">
        <v>97</v>
      </c>
      <c r="G7" s="9"/>
      <c r="H7" s="131"/>
      <c r="I7" s="393"/>
      <c r="J7" s="128"/>
    </row>
    <row r="8" spans="1:10" ht="72">
      <c r="A8" s="1"/>
      <c r="B8" s="457"/>
      <c r="C8" s="457"/>
      <c r="D8" s="457"/>
      <c r="E8" s="6" t="s">
        <v>99</v>
      </c>
      <c r="F8" s="13" t="s">
        <v>100</v>
      </c>
      <c r="G8" s="9" t="s">
        <v>88</v>
      </c>
      <c r="H8" s="131"/>
      <c r="I8" s="394">
        <v>1</v>
      </c>
      <c r="J8" s="128"/>
    </row>
    <row r="9" spans="1:10" ht="48">
      <c r="A9" s="1"/>
      <c r="B9" s="457"/>
      <c r="C9" s="457"/>
      <c r="D9" s="457"/>
      <c r="E9" s="6" t="s">
        <v>101</v>
      </c>
      <c r="F9" s="20" t="s">
        <v>102</v>
      </c>
      <c r="G9" s="9" t="s">
        <v>88</v>
      </c>
      <c r="H9" s="131"/>
      <c r="I9" s="394">
        <v>1</v>
      </c>
      <c r="J9" s="128"/>
    </row>
    <row r="10" spans="1:10" ht="84">
      <c r="A10" s="1"/>
      <c r="B10" s="457"/>
      <c r="C10" s="457"/>
      <c r="D10" s="458"/>
      <c r="E10" s="21" t="s">
        <v>103</v>
      </c>
      <c r="F10" s="23" t="s">
        <v>104</v>
      </c>
      <c r="G10" s="9" t="s">
        <v>88</v>
      </c>
      <c r="H10" s="131"/>
      <c r="I10" s="394">
        <v>1</v>
      </c>
      <c r="J10" s="128">
        <f>(I4+I5+I8+I9+I10)/5</f>
        <v>1</v>
      </c>
    </row>
    <row r="11" spans="1:10" ht="48">
      <c r="A11" s="1"/>
      <c r="B11" s="457"/>
      <c r="C11" s="457"/>
      <c r="D11" s="463" t="s">
        <v>105</v>
      </c>
      <c r="E11" s="6" t="s">
        <v>106</v>
      </c>
      <c r="F11" s="25" t="s">
        <v>107</v>
      </c>
      <c r="G11" s="9" t="s">
        <v>88</v>
      </c>
      <c r="H11" s="131"/>
      <c r="I11" s="394">
        <v>1</v>
      </c>
      <c r="J11" s="128"/>
    </row>
    <row r="12" spans="1:10" ht="96">
      <c r="A12" s="1"/>
      <c r="B12" s="457"/>
      <c r="C12" s="457"/>
      <c r="D12" s="458"/>
      <c r="E12" s="21" t="s">
        <v>108</v>
      </c>
      <c r="F12" s="27" t="s">
        <v>109</v>
      </c>
      <c r="G12" s="9" t="s">
        <v>88</v>
      </c>
      <c r="H12" s="131"/>
      <c r="I12" s="394">
        <v>1</v>
      </c>
      <c r="J12" s="128">
        <f>AVERAGE(I11:I12)</f>
        <v>1</v>
      </c>
    </row>
    <row r="13" spans="1:10" ht="48">
      <c r="A13" s="1"/>
      <c r="B13" s="457"/>
      <c r="C13" s="457"/>
      <c r="D13" s="463" t="s">
        <v>110</v>
      </c>
      <c r="E13" s="6" t="s">
        <v>111</v>
      </c>
      <c r="F13" s="25" t="s">
        <v>112</v>
      </c>
      <c r="G13" s="9" t="s">
        <v>88</v>
      </c>
      <c r="H13" s="131"/>
      <c r="I13" s="394">
        <v>1</v>
      </c>
      <c r="J13" s="128"/>
    </row>
    <row r="14" spans="1:10" ht="48">
      <c r="A14" s="1"/>
      <c r="B14" s="457"/>
      <c r="C14" s="457"/>
      <c r="D14" s="457"/>
      <c r="E14" s="21" t="s">
        <v>113</v>
      </c>
      <c r="F14" s="27" t="s">
        <v>114</v>
      </c>
      <c r="G14" s="9" t="s">
        <v>88</v>
      </c>
      <c r="H14" s="131"/>
      <c r="I14" s="394">
        <v>1</v>
      </c>
      <c r="J14" s="128"/>
    </row>
    <row r="15" spans="1:10" ht="132">
      <c r="A15" s="1"/>
      <c r="B15" s="457"/>
      <c r="C15" s="457"/>
      <c r="D15" s="458"/>
      <c r="E15" s="6" t="s">
        <v>115</v>
      </c>
      <c r="F15" s="25" t="s">
        <v>116</v>
      </c>
      <c r="G15" s="9" t="s">
        <v>88</v>
      </c>
      <c r="H15" s="131"/>
      <c r="I15" s="394">
        <v>1</v>
      </c>
      <c r="J15" s="128">
        <f>AVERAGE(I13:I15)</f>
        <v>1</v>
      </c>
    </row>
    <row r="16" spans="1:10" ht="60">
      <c r="A16" s="1"/>
      <c r="B16" s="457"/>
      <c r="C16" s="457"/>
      <c r="D16" s="464" t="s">
        <v>117</v>
      </c>
      <c r="E16" s="21" t="s">
        <v>118</v>
      </c>
      <c r="F16" s="27" t="s">
        <v>119</v>
      </c>
      <c r="G16" s="407" t="s">
        <v>88</v>
      </c>
      <c r="H16" s="131"/>
      <c r="I16" s="394">
        <v>1</v>
      </c>
      <c r="J16" s="128"/>
    </row>
    <row r="17" spans="1:10" ht="48">
      <c r="A17" s="1"/>
      <c r="B17" s="457"/>
      <c r="C17" s="457"/>
      <c r="D17" s="457"/>
      <c r="E17" s="21" t="s">
        <v>120</v>
      </c>
      <c r="F17" s="27" t="s">
        <v>121</v>
      </c>
      <c r="G17" s="407" t="s">
        <v>88</v>
      </c>
      <c r="H17" s="131"/>
      <c r="I17" s="394">
        <v>1</v>
      </c>
      <c r="J17" s="128"/>
    </row>
    <row r="18" spans="1:10" ht="84">
      <c r="A18" s="1"/>
      <c r="B18" s="457"/>
      <c r="C18" s="457"/>
      <c r="D18" s="458"/>
      <c r="E18" s="21" t="s">
        <v>122</v>
      </c>
      <c r="F18" s="14" t="s">
        <v>123</v>
      </c>
      <c r="G18" s="407" t="s">
        <v>88</v>
      </c>
      <c r="H18" s="131"/>
      <c r="I18" s="394">
        <v>1</v>
      </c>
      <c r="J18" s="128">
        <f>AVERAGE(I16:I18)</f>
        <v>1</v>
      </c>
    </row>
    <row r="19" spans="1:10" ht="60">
      <c r="A19" s="1"/>
      <c r="B19" s="457"/>
      <c r="C19" s="457"/>
      <c r="D19" s="463" t="s">
        <v>124</v>
      </c>
      <c r="E19" s="6" t="s">
        <v>125</v>
      </c>
      <c r="F19" s="13" t="s">
        <v>126</v>
      </c>
      <c r="G19" s="9" t="s">
        <v>88</v>
      </c>
      <c r="H19" s="131"/>
      <c r="I19" s="394">
        <v>1</v>
      </c>
      <c r="J19" s="128"/>
    </row>
    <row r="20" spans="1:10" ht="132">
      <c r="A20" s="1"/>
      <c r="B20" s="457"/>
      <c r="C20" s="457"/>
      <c r="D20" s="457"/>
      <c r="E20" s="6" t="s">
        <v>127</v>
      </c>
      <c r="F20" s="25" t="s">
        <v>128</v>
      </c>
      <c r="G20" s="9" t="s">
        <v>88</v>
      </c>
      <c r="H20" s="131"/>
      <c r="I20" s="394">
        <v>1</v>
      </c>
      <c r="J20" s="128"/>
    </row>
    <row r="21" spans="1:10" ht="15.75" customHeight="1">
      <c r="A21" s="1"/>
      <c r="B21" s="457"/>
      <c r="C21" s="457"/>
      <c r="D21" s="458"/>
      <c r="E21" s="6" t="s">
        <v>129</v>
      </c>
      <c r="F21" s="25" t="s">
        <v>130</v>
      </c>
      <c r="G21" s="9" t="s">
        <v>88</v>
      </c>
      <c r="H21" s="131"/>
      <c r="I21" s="394">
        <v>1</v>
      </c>
      <c r="J21" s="128">
        <f>AVERAGE(I19:I21)</f>
        <v>1</v>
      </c>
    </row>
    <row r="22" spans="1:10" ht="43" customHeight="1">
      <c r="A22" s="1"/>
      <c r="B22" s="457"/>
      <c r="C22" s="458"/>
      <c r="D22" s="12" t="s">
        <v>131</v>
      </c>
      <c r="E22" s="6" t="s">
        <v>132</v>
      </c>
      <c r="F22" s="13" t="s">
        <v>97</v>
      </c>
      <c r="G22" s="30"/>
      <c r="H22" s="408"/>
      <c r="I22" s="393"/>
      <c r="J22" s="128"/>
    </row>
    <row r="23" spans="1:10" ht="15.75" customHeight="1">
      <c r="A23" s="1"/>
      <c r="B23" s="457"/>
      <c r="C23" s="456" t="s">
        <v>133</v>
      </c>
      <c r="D23" s="456" t="s">
        <v>134</v>
      </c>
      <c r="E23" s="21" t="s">
        <v>135</v>
      </c>
      <c r="F23" s="25" t="s">
        <v>136</v>
      </c>
      <c r="G23" s="9" t="s">
        <v>88</v>
      </c>
      <c r="H23" s="131"/>
      <c r="I23" s="394">
        <v>1</v>
      </c>
      <c r="J23" s="128"/>
    </row>
    <row r="24" spans="1:10" ht="15.75" customHeight="1">
      <c r="A24" s="1"/>
      <c r="B24" s="457"/>
      <c r="C24" s="457"/>
      <c r="D24" s="457"/>
      <c r="E24" s="21" t="s">
        <v>137</v>
      </c>
      <c r="F24" s="31" t="s">
        <v>138</v>
      </c>
      <c r="G24" s="9" t="s">
        <v>88</v>
      </c>
      <c r="H24" s="131"/>
      <c r="I24" s="394">
        <v>1</v>
      </c>
      <c r="J24" s="128"/>
    </row>
    <row r="25" spans="1:10" ht="15.75" customHeight="1">
      <c r="A25" s="1"/>
      <c r="B25" s="457"/>
      <c r="C25" s="457"/>
      <c r="D25" s="458"/>
      <c r="E25" s="21" t="s">
        <v>139</v>
      </c>
      <c r="F25" s="25" t="s">
        <v>140</v>
      </c>
      <c r="G25" s="9" t="s">
        <v>88</v>
      </c>
      <c r="H25" s="131"/>
      <c r="I25" s="394">
        <v>1</v>
      </c>
      <c r="J25" s="128">
        <f>AVERAGE(I23:I25)</f>
        <v>1</v>
      </c>
    </row>
    <row r="26" spans="1:10" ht="15.75" customHeight="1">
      <c r="A26" s="1"/>
      <c r="B26" s="457"/>
      <c r="C26" s="457"/>
      <c r="D26" s="459" t="s">
        <v>141</v>
      </c>
      <c r="E26" s="21" t="s">
        <v>142</v>
      </c>
      <c r="F26" s="14" t="s">
        <v>143</v>
      </c>
      <c r="G26" s="407" t="s">
        <v>88</v>
      </c>
      <c r="H26" s="131"/>
      <c r="I26" s="394">
        <v>1</v>
      </c>
      <c r="J26" s="128"/>
    </row>
    <row r="27" spans="1:10" ht="15.75" customHeight="1">
      <c r="A27" s="1"/>
      <c r="B27" s="457"/>
      <c r="C27" s="457"/>
      <c r="D27" s="457"/>
      <c r="E27" s="21" t="s">
        <v>144</v>
      </c>
      <c r="F27" s="14" t="s">
        <v>145</v>
      </c>
      <c r="G27" s="407" t="s">
        <v>88</v>
      </c>
      <c r="H27" s="131"/>
      <c r="I27" s="394">
        <v>1</v>
      </c>
      <c r="J27" s="128"/>
    </row>
    <row r="28" spans="1:10" ht="15.75" customHeight="1">
      <c r="A28" s="1"/>
      <c r="B28" s="457"/>
      <c r="C28" s="457"/>
      <c r="D28" s="457"/>
      <c r="E28" s="32" t="s">
        <v>146</v>
      </c>
      <c r="F28" s="27" t="s">
        <v>147</v>
      </c>
      <c r="G28" s="407" t="s">
        <v>88</v>
      </c>
      <c r="H28" s="131"/>
      <c r="I28" s="394">
        <v>1</v>
      </c>
      <c r="J28" s="128"/>
    </row>
    <row r="29" spans="1:10" ht="15.75" customHeight="1">
      <c r="A29" s="1"/>
      <c r="B29" s="457"/>
      <c r="C29" s="457"/>
      <c r="D29" s="458"/>
      <c r="E29" s="21" t="s">
        <v>148</v>
      </c>
      <c r="F29" s="27" t="s">
        <v>149</v>
      </c>
      <c r="G29" s="409" t="s">
        <v>88</v>
      </c>
      <c r="H29" s="410"/>
      <c r="I29" s="394">
        <v>1</v>
      </c>
      <c r="J29" s="128">
        <f>AVERAGE(I26:I29)</f>
        <v>1</v>
      </c>
    </row>
    <row r="30" spans="1:10" ht="15.75" customHeight="1">
      <c r="A30" s="1"/>
      <c r="B30" s="457"/>
      <c r="C30" s="457"/>
      <c r="D30" s="460" t="s">
        <v>150</v>
      </c>
      <c r="E30" s="33" t="s">
        <v>151</v>
      </c>
      <c r="F30" s="27" t="s">
        <v>97</v>
      </c>
      <c r="G30" s="407"/>
      <c r="H30" s="131"/>
      <c r="I30" s="393"/>
      <c r="J30" s="128"/>
    </row>
    <row r="31" spans="1:10" ht="15.75" customHeight="1">
      <c r="A31" s="1"/>
      <c r="B31" s="457"/>
      <c r="C31" s="457"/>
      <c r="D31" s="457"/>
      <c r="E31" s="21" t="s">
        <v>152</v>
      </c>
      <c r="F31" s="14" t="s">
        <v>153</v>
      </c>
      <c r="G31" s="407" t="s">
        <v>88</v>
      </c>
      <c r="H31" s="131"/>
      <c r="I31" s="394">
        <v>1</v>
      </c>
      <c r="J31" s="128"/>
    </row>
    <row r="32" spans="1:10" ht="15.75" customHeight="1">
      <c r="A32" s="1"/>
      <c r="B32" s="457"/>
      <c r="C32" s="457"/>
      <c r="D32" s="457"/>
      <c r="E32" s="21" t="s">
        <v>154</v>
      </c>
      <c r="F32" s="27" t="s">
        <v>97</v>
      </c>
      <c r="G32" s="407"/>
      <c r="H32" s="131"/>
      <c r="I32" s="393"/>
      <c r="J32" s="128"/>
    </row>
    <row r="33" spans="1:10" ht="15.75" customHeight="1">
      <c r="A33" s="1"/>
      <c r="B33" s="457"/>
      <c r="C33" s="457"/>
      <c r="D33" s="457"/>
      <c r="E33" s="10" t="s">
        <v>155</v>
      </c>
      <c r="F33" s="27" t="s">
        <v>156</v>
      </c>
      <c r="G33" s="407" t="s">
        <v>88</v>
      </c>
      <c r="H33" s="131"/>
      <c r="I33" s="394">
        <v>1</v>
      </c>
      <c r="J33" s="128"/>
    </row>
    <row r="34" spans="1:10" ht="15.75" customHeight="1">
      <c r="A34" s="1"/>
      <c r="B34" s="457"/>
      <c r="C34" s="458"/>
      <c r="D34" s="458"/>
      <c r="E34" s="6" t="s">
        <v>157</v>
      </c>
      <c r="F34" s="25" t="s">
        <v>153</v>
      </c>
      <c r="G34" s="407" t="s">
        <v>88</v>
      </c>
      <c r="H34" s="131"/>
      <c r="I34" s="394">
        <v>1</v>
      </c>
      <c r="J34" s="128">
        <f>(I31+I33+I34)/3</f>
        <v>1</v>
      </c>
    </row>
    <row r="35" spans="1:10" ht="15.75" customHeight="1">
      <c r="A35" s="1"/>
      <c r="B35" s="457"/>
      <c r="C35" s="465" t="s">
        <v>158</v>
      </c>
      <c r="D35" s="459" t="s">
        <v>159</v>
      </c>
      <c r="E35" s="21" t="s">
        <v>160</v>
      </c>
      <c r="F35" s="27" t="s">
        <v>161</v>
      </c>
      <c r="G35" s="407" t="s">
        <v>88</v>
      </c>
      <c r="H35" s="131"/>
      <c r="I35" s="394">
        <v>1</v>
      </c>
      <c r="J35" s="128"/>
    </row>
    <row r="36" spans="1:10" ht="15.75" customHeight="1">
      <c r="A36" s="1"/>
      <c r="B36" s="457"/>
      <c r="C36" s="457"/>
      <c r="D36" s="458"/>
      <c r="E36" s="21" t="s">
        <v>162</v>
      </c>
      <c r="F36" s="27" t="s">
        <v>163</v>
      </c>
      <c r="G36" s="407" t="s">
        <v>88</v>
      </c>
      <c r="H36" s="131"/>
      <c r="I36" s="394">
        <v>1</v>
      </c>
      <c r="J36" s="128">
        <f>(I35+I36)/2</f>
        <v>1</v>
      </c>
    </row>
    <row r="37" spans="1:10" ht="15.75" customHeight="1">
      <c r="A37" s="1"/>
      <c r="B37" s="457"/>
      <c r="C37" s="457"/>
      <c r="D37" s="459" t="s">
        <v>164</v>
      </c>
      <c r="E37" s="21" t="s">
        <v>165</v>
      </c>
      <c r="F37" s="14" t="s">
        <v>153</v>
      </c>
      <c r="G37" s="407" t="s">
        <v>88</v>
      </c>
      <c r="H37" s="131"/>
      <c r="I37" s="394">
        <v>1</v>
      </c>
      <c r="J37" s="128"/>
    </row>
    <row r="38" spans="1:10" ht="15.75" customHeight="1">
      <c r="A38" s="1"/>
      <c r="B38" s="457"/>
      <c r="C38" s="457"/>
      <c r="D38" s="457"/>
      <c r="E38" s="21" t="s">
        <v>166</v>
      </c>
      <c r="F38" s="14" t="s">
        <v>153</v>
      </c>
      <c r="G38" s="407" t="s">
        <v>88</v>
      </c>
      <c r="H38" s="131"/>
      <c r="I38" s="394">
        <v>1</v>
      </c>
      <c r="J38" s="128"/>
    </row>
    <row r="39" spans="1:10" ht="15.75" customHeight="1">
      <c r="A39" s="1"/>
      <c r="B39" s="457"/>
      <c r="C39" s="458"/>
      <c r="D39" s="458"/>
      <c r="E39" s="21" t="s">
        <v>167</v>
      </c>
      <c r="F39" s="14" t="s">
        <v>153</v>
      </c>
      <c r="G39" s="407" t="s">
        <v>88</v>
      </c>
      <c r="H39" s="131"/>
      <c r="I39" s="394">
        <v>1</v>
      </c>
      <c r="J39" s="128">
        <f>AVERAGE(I37:I39)</f>
        <v>1</v>
      </c>
    </row>
    <row r="40" spans="1:10" ht="15.75" customHeight="1">
      <c r="A40" s="1"/>
      <c r="B40" s="457"/>
      <c r="C40" s="465" t="s">
        <v>168</v>
      </c>
      <c r="D40" s="460" t="s">
        <v>169</v>
      </c>
      <c r="E40" s="21" t="s">
        <v>170</v>
      </c>
      <c r="F40" s="27" t="s">
        <v>171</v>
      </c>
      <c r="G40" s="407" t="s">
        <v>88</v>
      </c>
      <c r="H40" s="131"/>
      <c r="I40" s="394">
        <v>1</v>
      </c>
      <c r="J40" s="128"/>
    </row>
    <row r="41" spans="1:10" ht="15.75" customHeight="1">
      <c r="A41" s="1"/>
      <c r="B41" s="457"/>
      <c r="C41" s="457"/>
      <c r="D41" s="457"/>
      <c r="E41" s="21" t="s">
        <v>172</v>
      </c>
      <c r="F41" s="27" t="s">
        <v>173</v>
      </c>
      <c r="G41" s="407" t="s">
        <v>88</v>
      </c>
      <c r="H41" s="131"/>
      <c r="I41" s="394">
        <v>1</v>
      </c>
      <c r="J41" s="128"/>
    </row>
    <row r="42" spans="1:10" ht="15.75" customHeight="1">
      <c r="A42" s="1"/>
      <c r="B42" s="458"/>
      <c r="C42" s="458"/>
      <c r="D42" s="458"/>
      <c r="E42" s="21" t="s">
        <v>174</v>
      </c>
      <c r="F42" s="27" t="s">
        <v>175</v>
      </c>
      <c r="G42" s="407" t="s">
        <v>88</v>
      </c>
      <c r="H42" s="131"/>
      <c r="I42" s="394">
        <v>1</v>
      </c>
      <c r="J42" s="128">
        <f>AVERAGE(I40:I42)</f>
        <v>1</v>
      </c>
    </row>
    <row r="43" spans="1:10" ht="15.75" customHeight="1">
      <c r="A43" s="128"/>
      <c r="B43" s="128"/>
      <c r="C43" s="128"/>
      <c r="D43" s="128"/>
      <c r="E43" s="128"/>
      <c r="F43" s="128"/>
      <c r="G43" s="128"/>
      <c r="H43" s="405"/>
      <c r="I43" s="393"/>
      <c r="J43" s="128"/>
    </row>
    <row r="44" spans="1:10" ht="15.75" customHeight="1">
      <c r="A44" s="128"/>
      <c r="B44" s="128"/>
      <c r="C44" s="128"/>
      <c r="D44" s="128"/>
      <c r="E44" s="128"/>
      <c r="F44" s="128"/>
      <c r="G44" s="128"/>
      <c r="H44" s="405"/>
      <c r="I44" s="393"/>
      <c r="J44" s="128"/>
    </row>
    <row r="45" spans="1:10" ht="15.75" customHeight="1">
      <c r="A45" s="128"/>
      <c r="B45" s="128"/>
      <c r="C45" s="128"/>
      <c r="D45" s="128"/>
      <c r="E45" s="128"/>
      <c r="F45" s="128"/>
      <c r="G45" s="128"/>
      <c r="H45" s="405"/>
      <c r="I45" s="393"/>
      <c r="J45" s="128"/>
    </row>
    <row r="46" spans="1:10" ht="15.75" customHeight="1">
      <c r="A46" s="128"/>
      <c r="B46" s="128"/>
      <c r="C46" s="128"/>
      <c r="D46" s="128"/>
      <c r="E46" s="128"/>
      <c r="F46" s="128"/>
      <c r="G46" s="128"/>
      <c r="H46" s="405"/>
      <c r="I46" s="393"/>
      <c r="J46" s="128"/>
    </row>
    <row r="47" spans="1:10" ht="15.75" customHeight="1">
      <c r="A47" s="128"/>
      <c r="B47" s="128"/>
      <c r="C47" s="128"/>
      <c r="D47" s="128"/>
      <c r="E47" s="128"/>
      <c r="F47" s="128"/>
      <c r="G47" s="128"/>
      <c r="H47" s="405"/>
      <c r="I47" s="393"/>
      <c r="J47" s="128"/>
    </row>
    <row r="48" spans="1:10" ht="15.75" customHeight="1">
      <c r="A48" s="128"/>
      <c r="B48" s="128"/>
      <c r="C48" s="128"/>
      <c r="D48" s="128"/>
      <c r="E48" s="128"/>
      <c r="F48" s="128"/>
      <c r="G48" s="128"/>
      <c r="H48" s="405"/>
      <c r="I48" s="393"/>
      <c r="J48" s="128"/>
    </row>
    <row r="49" spans="8:9" ht="15.75" customHeight="1">
      <c r="H49" s="405"/>
      <c r="I49" s="393"/>
    </row>
    <row r="50" spans="8:9" ht="15.75" customHeight="1">
      <c r="H50" s="405"/>
      <c r="I50" s="393"/>
    </row>
    <row r="51" spans="8:9" ht="15.75" customHeight="1">
      <c r="H51" s="405"/>
      <c r="I51" s="393"/>
    </row>
    <row r="52" spans="8:9" ht="15.75" customHeight="1">
      <c r="H52" s="405"/>
      <c r="I52" s="393"/>
    </row>
    <row r="53" spans="8:9" ht="15.75" customHeight="1">
      <c r="H53" s="405"/>
      <c r="I53" s="393"/>
    </row>
    <row r="54" spans="8:9" ht="15.75" customHeight="1">
      <c r="H54" s="405"/>
      <c r="I54" s="393"/>
    </row>
    <row r="55" spans="8:9" ht="15.75" customHeight="1">
      <c r="H55" s="405"/>
      <c r="I55" s="393"/>
    </row>
    <row r="56" spans="8:9" ht="15.75" customHeight="1">
      <c r="H56" s="405"/>
      <c r="I56" s="393"/>
    </row>
    <row r="57" spans="8:9" ht="15.75" customHeight="1">
      <c r="H57" s="405"/>
      <c r="I57" s="393"/>
    </row>
    <row r="58" spans="8:9" ht="15.75" customHeight="1">
      <c r="H58" s="405"/>
      <c r="I58" s="393"/>
    </row>
    <row r="59" spans="8:9" ht="15.75" customHeight="1">
      <c r="H59" s="405"/>
      <c r="I59" s="393"/>
    </row>
    <row r="60" spans="8:9" ht="15.75" customHeight="1">
      <c r="H60" s="405"/>
      <c r="I60" s="393"/>
    </row>
    <row r="61" spans="8:9" ht="15.75" customHeight="1">
      <c r="H61" s="405"/>
      <c r="I61" s="393"/>
    </row>
    <row r="62" spans="8:9" ht="15.75" customHeight="1">
      <c r="H62" s="405"/>
      <c r="I62" s="393"/>
    </row>
    <row r="63" spans="8:9" ht="15.75" customHeight="1">
      <c r="H63" s="405"/>
      <c r="I63" s="393"/>
    </row>
    <row r="64" spans="8:9" ht="15.75" customHeight="1">
      <c r="H64" s="405"/>
      <c r="I64" s="393"/>
    </row>
    <row r="65" spans="8:9" ht="15.75" customHeight="1">
      <c r="H65" s="405"/>
      <c r="I65" s="393"/>
    </row>
    <row r="66" spans="8:9" ht="15.75" customHeight="1">
      <c r="H66" s="405"/>
      <c r="I66" s="393"/>
    </row>
    <row r="67" spans="8:9" ht="15.75" customHeight="1">
      <c r="H67" s="405"/>
      <c r="I67" s="393"/>
    </row>
    <row r="68" spans="8:9" ht="15.75" customHeight="1">
      <c r="H68" s="405"/>
      <c r="I68" s="393"/>
    </row>
    <row r="69" spans="8:9" ht="15.75" customHeight="1">
      <c r="H69" s="405"/>
      <c r="I69" s="393"/>
    </row>
    <row r="70" spans="8:9" ht="15.75" customHeight="1">
      <c r="H70" s="405"/>
      <c r="I70" s="393"/>
    </row>
    <row r="71" spans="8:9" ht="15.75" customHeight="1">
      <c r="H71" s="405"/>
      <c r="I71" s="393"/>
    </row>
    <row r="72" spans="8:9" ht="15.75" customHeight="1">
      <c r="H72" s="405"/>
      <c r="I72" s="393"/>
    </row>
    <row r="73" spans="8:9" ht="15.75" customHeight="1">
      <c r="H73" s="405"/>
      <c r="I73" s="393"/>
    </row>
    <row r="74" spans="8:9" ht="15.75" customHeight="1">
      <c r="H74" s="405"/>
      <c r="I74" s="393"/>
    </row>
    <row r="75" spans="8:9" ht="15.75" customHeight="1">
      <c r="H75" s="405"/>
      <c r="I75" s="393"/>
    </row>
    <row r="76" spans="8:9" ht="15.75" customHeight="1">
      <c r="H76" s="405"/>
      <c r="I76" s="393"/>
    </row>
    <row r="77" spans="8:9" ht="15.75" customHeight="1">
      <c r="H77" s="405"/>
      <c r="I77" s="393"/>
    </row>
    <row r="78" spans="8:9" ht="15.75" customHeight="1">
      <c r="H78" s="405"/>
      <c r="I78" s="393"/>
    </row>
    <row r="79" spans="8:9" ht="15.75" customHeight="1">
      <c r="H79" s="405"/>
      <c r="I79" s="393"/>
    </row>
    <row r="80" spans="8:9" ht="15.75" customHeight="1">
      <c r="H80" s="405"/>
      <c r="I80" s="393"/>
    </row>
    <row r="81" spans="8:9" ht="15.75" customHeight="1">
      <c r="H81" s="405"/>
      <c r="I81" s="393"/>
    </row>
    <row r="82" spans="8:9" ht="15.75" customHeight="1">
      <c r="H82" s="405"/>
      <c r="I82" s="393"/>
    </row>
    <row r="83" spans="8:9" ht="15.75" customHeight="1">
      <c r="H83" s="405"/>
      <c r="I83" s="393"/>
    </row>
    <row r="84" spans="8:9" ht="15.75" customHeight="1">
      <c r="H84" s="405"/>
      <c r="I84" s="393"/>
    </row>
    <row r="85" spans="8:9" ht="15.75" customHeight="1">
      <c r="H85" s="405"/>
      <c r="I85" s="393"/>
    </row>
    <row r="86" spans="8:9" ht="15.75" customHeight="1">
      <c r="H86" s="405"/>
      <c r="I86" s="393"/>
    </row>
    <row r="87" spans="8:9" ht="15.75" customHeight="1">
      <c r="H87" s="405"/>
      <c r="I87" s="393"/>
    </row>
    <row r="88" spans="8:9" ht="15.75" customHeight="1">
      <c r="H88" s="405"/>
      <c r="I88" s="393"/>
    </row>
    <row r="89" spans="8:9" ht="15.75" customHeight="1">
      <c r="H89" s="405"/>
      <c r="I89" s="393"/>
    </row>
    <row r="90" spans="8:9" ht="15.75" customHeight="1">
      <c r="H90" s="405"/>
      <c r="I90" s="393"/>
    </row>
    <row r="91" spans="8:9" ht="15.75" customHeight="1">
      <c r="H91" s="405"/>
      <c r="I91" s="393"/>
    </row>
    <row r="92" spans="8:9" ht="15.75" customHeight="1">
      <c r="H92" s="405"/>
      <c r="I92" s="393"/>
    </row>
    <row r="93" spans="8:9" ht="15.75" customHeight="1">
      <c r="H93" s="405"/>
      <c r="I93" s="393"/>
    </row>
    <row r="94" spans="8:9" ht="15.75" customHeight="1">
      <c r="H94" s="405"/>
      <c r="I94" s="393"/>
    </row>
    <row r="95" spans="8:9" ht="15.75" customHeight="1">
      <c r="H95" s="405"/>
      <c r="I95" s="393"/>
    </row>
    <row r="96" spans="8:9" ht="15.75" customHeight="1">
      <c r="H96" s="405"/>
      <c r="I96" s="393"/>
    </row>
    <row r="97" spans="8:9" ht="15.75" customHeight="1">
      <c r="H97" s="405"/>
      <c r="I97" s="393"/>
    </row>
    <row r="98" spans="8:9" ht="15.75" customHeight="1">
      <c r="H98" s="405"/>
      <c r="I98" s="393"/>
    </row>
    <row r="99" spans="8:9" ht="15.75" customHeight="1">
      <c r="H99" s="405"/>
      <c r="I99" s="393"/>
    </row>
    <row r="100" spans="8:9" ht="15.75" customHeight="1">
      <c r="H100" s="405"/>
      <c r="I100" s="393"/>
    </row>
    <row r="101" spans="8:9" ht="15.75" customHeight="1">
      <c r="H101" s="405"/>
      <c r="I101" s="393"/>
    </row>
    <row r="102" spans="8:9" ht="15.75" customHeight="1">
      <c r="H102" s="405"/>
      <c r="I102" s="393"/>
    </row>
    <row r="103" spans="8:9" ht="15.75" customHeight="1">
      <c r="H103" s="405"/>
      <c r="I103" s="393"/>
    </row>
    <row r="104" spans="8:9" ht="15.75" customHeight="1">
      <c r="H104" s="405"/>
      <c r="I104" s="393"/>
    </row>
    <row r="105" spans="8:9" ht="15.75" customHeight="1">
      <c r="H105" s="405"/>
      <c r="I105" s="393"/>
    </row>
    <row r="106" spans="8:9" ht="15.75" customHeight="1">
      <c r="H106" s="405"/>
      <c r="I106" s="393"/>
    </row>
    <row r="107" spans="8:9" ht="15.75" customHeight="1">
      <c r="H107" s="405"/>
      <c r="I107" s="393"/>
    </row>
    <row r="108" spans="8:9" ht="15.75" customHeight="1">
      <c r="H108" s="405"/>
      <c r="I108" s="393"/>
    </row>
    <row r="109" spans="8:9" ht="15.75" customHeight="1">
      <c r="H109" s="405"/>
      <c r="I109" s="393"/>
    </row>
    <row r="110" spans="8:9" ht="15.75" customHeight="1">
      <c r="H110" s="405"/>
      <c r="I110" s="393"/>
    </row>
    <row r="111" spans="8:9" ht="15.75" customHeight="1">
      <c r="H111" s="405"/>
      <c r="I111" s="393"/>
    </row>
    <row r="112" spans="8:9" ht="15.75" customHeight="1">
      <c r="H112" s="405"/>
      <c r="I112" s="393"/>
    </row>
    <row r="113" spans="8:9" ht="15.75" customHeight="1">
      <c r="H113" s="405"/>
      <c r="I113" s="393"/>
    </row>
    <row r="114" spans="8:9" ht="15.75" customHeight="1">
      <c r="H114" s="405"/>
      <c r="I114" s="393"/>
    </row>
    <row r="115" spans="8:9" ht="15.75" customHeight="1">
      <c r="H115" s="405"/>
      <c r="I115" s="393"/>
    </row>
    <row r="116" spans="8:9" ht="15.75" customHeight="1">
      <c r="H116" s="405"/>
      <c r="I116" s="393"/>
    </row>
    <row r="117" spans="8:9" ht="15.75" customHeight="1">
      <c r="H117" s="405"/>
      <c r="I117" s="393"/>
    </row>
    <row r="118" spans="8:9" ht="15.75" customHeight="1">
      <c r="H118" s="405"/>
      <c r="I118" s="393"/>
    </row>
    <row r="119" spans="8:9" ht="15.75" customHeight="1">
      <c r="H119" s="405"/>
      <c r="I119" s="393"/>
    </row>
    <row r="120" spans="8:9" ht="15.75" customHeight="1">
      <c r="H120" s="405"/>
      <c r="I120" s="393"/>
    </row>
    <row r="121" spans="8:9" ht="15.75" customHeight="1">
      <c r="H121" s="405"/>
      <c r="I121" s="393"/>
    </row>
    <row r="122" spans="8:9" ht="15.75" customHeight="1">
      <c r="H122" s="405"/>
      <c r="I122" s="393"/>
    </row>
    <row r="123" spans="8:9" ht="15.75" customHeight="1">
      <c r="H123" s="405"/>
      <c r="I123" s="393"/>
    </row>
    <row r="124" spans="8:9" ht="15.75" customHeight="1">
      <c r="H124" s="405"/>
      <c r="I124" s="393"/>
    </row>
    <row r="125" spans="8:9" ht="15.75" customHeight="1">
      <c r="H125" s="405"/>
      <c r="I125" s="393"/>
    </row>
    <row r="126" spans="8:9" ht="15.75" customHeight="1">
      <c r="H126" s="405"/>
      <c r="I126" s="393"/>
    </row>
    <row r="127" spans="8:9" ht="15.75" customHeight="1">
      <c r="H127" s="405"/>
      <c r="I127" s="393"/>
    </row>
    <row r="128" spans="8:9" ht="15.75" customHeight="1">
      <c r="H128" s="405"/>
      <c r="I128" s="393"/>
    </row>
    <row r="129" spans="8:9" ht="15.75" customHeight="1">
      <c r="H129" s="405"/>
      <c r="I129" s="393"/>
    </row>
    <row r="130" spans="8:9" ht="15.75" customHeight="1">
      <c r="H130" s="405"/>
      <c r="I130" s="393"/>
    </row>
    <row r="131" spans="8:9" ht="15.75" customHeight="1">
      <c r="H131" s="405"/>
      <c r="I131" s="393"/>
    </row>
    <row r="132" spans="8:9" ht="15.75" customHeight="1">
      <c r="H132" s="405"/>
      <c r="I132" s="393"/>
    </row>
    <row r="133" spans="8:9" ht="15.75" customHeight="1">
      <c r="H133" s="405"/>
      <c r="I133" s="393"/>
    </row>
    <row r="134" spans="8:9" ht="15.75" customHeight="1">
      <c r="H134" s="405"/>
      <c r="I134" s="393"/>
    </row>
    <row r="135" spans="8:9" ht="15.75" customHeight="1">
      <c r="H135" s="405"/>
      <c r="I135" s="393"/>
    </row>
    <row r="136" spans="8:9" ht="15.75" customHeight="1">
      <c r="H136" s="405"/>
      <c r="I136" s="393"/>
    </row>
    <row r="137" spans="8:9" ht="15.75" customHeight="1">
      <c r="H137" s="405"/>
      <c r="I137" s="393"/>
    </row>
    <row r="138" spans="8:9" ht="15.75" customHeight="1">
      <c r="H138" s="405"/>
      <c r="I138" s="393"/>
    </row>
    <row r="139" spans="8:9" ht="15.75" customHeight="1">
      <c r="H139" s="405"/>
      <c r="I139" s="393"/>
    </row>
    <row r="140" spans="8:9" ht="15.75" customHeight="1">
      <c r="H140" s="405"/>
      <c r="I140" s="393"/>
    </row>
    <row r="141" spans="8:9" ht="15.75" customHeight="1">
      <c r="H141" s="405"/>
      <c r="I141" s="393"/>
    </row>
    <row r="142" spans="8:9" ht="15.75" customHeight="1">
      <c r="H142" s="405"/>
      <c r="I142" s="393"/>
    </row>
    <row r="143" spans="8:9" ht="15.75" customHeight="1">
      <c r="H143" s="405"/>
      <c r="I143" s="393"/>
    </row>
    <row r="144" spans="8:9" ht="15.75" customHeight="1">
      <c r="H144" s="405"/>
      <c r="I144" s="393"/>
    </row>
    <row r="145" spans="8:9" ht="15.75" customHeight="1">
      <c r="H145" s="405"/>
      <c r="I145" s="393"/>
    </row>
    <row r="146" spans="8:9" ht="15.75" customHeight="1">
      <c r="H146" s="405"/>
      <c r="I146" s="393"/>
    </row>
    <row r="147" spans="8:9" ht="15.75" customHeight="1">
      <c r="H147" s="405"/>
      <c r="I147" s="393"/>
    </row>
    <row r="148" spans="8:9" ht="15.75" customHeight="1">
      <c r="H148" s="405"/>
      <c r="I148" s="393"/>
    </row>
    <row r="149" spans="8:9" ht="15.75" customHeight="1">
      <c r="H149" s="405"/>
      <c r="I149" s="393"/>
    </row>
    <row r="150" spans="8:9" ht="15.75" customHeight="1">
      <c r="H150" s="405"/>
      <c r="I150" s="393"/>
    </row>
    <row r="151" spans="8:9" ht="15.75" customHeight="1">
      <c r="H151" s="405"/>
      <c r="I151" s="393"/>
    </row>
    <row r="152" spans="8:9" ht="15.75" customHeight="1">
      <c r="H152" s="405"/>
      <c r="I152" s="393"/>
    </row>
    <row r="153" spans="8:9" ht="15.75" customHeight="1">
      <c r="H153" s="405"/>
      <c r="I153" s="393"/>
    </row>
    <row r="154" spans="8:9" ht="15.75" customHeight="1">
      <c r="H154" s="405"/>
      <c r="I154" s="393"/>
    </row>
    <row r="155" spans="8:9" ht="15.75" customHeight="1">
      <c r="H155" s="405"/>
      <c r="I155" s="393"/>
    </row>
    <row r="156" spans="8:9" ht="15.75" customHeight="1">
      <c r="H156" s="405"/>
      <c r="I156" s="393"/>
    </row>
    <row r="157" spans="8:9" ht="15.75" customHeight="1">
      <c r="H157" s="405"/>
      <c r="I157" s="393"/>
    </row>
    <row r="158" spans="8:9" ht="15.75" customHeight="1">
      <c r="H158" s="405"/>
      <c r="I158" s="393"/>
    </row>
    <row r="159" spans="8:9" ht="15.75" customHeight="1">
      <c r="H159" s="405"/>
      <c r="I159" s="393"/>
    </row>
    <row r="160" spans="8:9" ht="15.75" customHeight="1">
      <c r="H160" s="405"/>
      <c r="I160" s="393"/>
    </row>
    <row r="161" spans="8:9" ht="15.75" customHeight="1">
      <c r="H161" s="405"/>
      <c r="I161" s="393"/>
    </row>
    <row r="162" spans="8:9" ht="15.75" customHeight="1">
      <c r="H162" s="405"/>
      <c r="I162" s="393"/>
    </row>
    <row r="163" spans="8:9" ht="15.75" customHeight="1">
      <c r="H163" s="405"/>
      <c r="I163" s="393"/>
    </row>
    <row r="164" spans="8:9" ht="15.75" customHeight="1">
      <c r="H164" s="405"/>
      <c r="I164" s="393"/>
    </row>
    <row r="165" spans="8:9" ht="15.75" customHeight="1">
      <c r="H165" s="405"/>
      <c r="I165" s="393"/>
    </row>
    <row r="166" spans="8:9" ht="15.75" customHeight="1">
      <c r="H166" s="405"/>
      <c r="I166" s="393"/>
    </row>
    <row r="167" spans="8:9" ht="15.75" customHeight="1">
      <c r="H167" s="405"/>
      <c r="I167" s="393"/>
    </row>
    <row r="168" spans="8:9" ht="15.75" customHeight="1">
      <c r="H168" s="405"/>
      <c r="I168" s="393"/>
    </row>
    <row r="169" spans="8:9" ht="15.75" customHeight="1">
      <c r="H169" s="405"/>
      <c r="I169" s="393"/>
    </row>
    <row r="170" spans="8:9" ht="15.75" customHeight="1">
      <c r="H170" s="405"/>
      <c r="I170" s="393"/>
    </row>
    <row r="171" spans="8:9" ht="15.75" customHeight="1">
      <c r="H171" s="405"/>
      <c r="I171" s="393"/>
    </row>
    <row r="172" spans="8:9" ht="15.75" customHeight="1">
      <c r="H172" s="405"/>
      <c r="I172" s="393"/>
    </row>
    <row r="173" spans="8:9" ht="15.75" customHeight="1">
      <c r="H173" s="405"/>
      <c r="I173" s="393"/>
    </row>
    <row r="174" spans="8:9" ht="15.75" customHeight="1">
      <c r="H174" s="405"/>
      <c r="I174" s="393"/>
    </row>
    <row r="175" spans="8:9" ht="15.75" customHeight="1">
      <c r="H175" s="405"/>
      <c r="I175" s="393"/>
    </row>
    <row r="176" spans="8:9" ht="15.75" customHeight="1">
      <c r="H176" s="405"/>
      <c r="I176" s="393"/>
    </row>
    <row r="177" spans="8:9" ht="15.75" customHeight="1">
      <c r="H177" s="405"/>
      <c r="I177" s="393"/>
    </row>
    <row r="178" spans="8:9" ht="15.75" customHeight="1">
      <c r="H178" s="405"/>
      <c r="I178" s="393"/>
    </row>
    <row r="179" spans="8:9" ht="15.75" customHeight="1">
      <c r="H179" s="405"/>
      <c r="I179" s="393"/>
    </row>
    <row r="180" spans="8:9" ht="15.75" customHeight="1">
      <c r="H180" s="405"/>
      <c r="I180" s="393"/>
    </row>
    <row r="181" spans="8:9" ht="15.75" customHeight="1">
      <c r="H181" s="405"/>
      <c r="I181" s="393"/>
    </row>
    <row r="182" spans="8:9" ht="15.75" customHeight="1">
      <c r="H182" s="405"/>
      <c r="I182" s="393"/>
    </row>
    <row r="183" spans="8:9" ht="15.75" customHeight="1">
      <c r="H183" s="405"/>
      <c r="I183" s="393"/>
    </row>
    <row r="184" spans="8:9" ht="15.75" customHeight="1">
      <c r="H184" s="405"/>
      <c r="I184" s="393"/>
    </row>
    <row r="185" spans="8:9" ht="15.75" customHeight="1">
      <c r="H185" s="405"/>
      <c r="I185" s="393"/>
    </row>
    <row r="186" spans="8:9" ht="15.75" customHeight="1">
      <c r="H186" s="405"/>
      <c r="I186" s="393"/>
    </row>
    <row r="187" spans="8:9" ht="15.75" customHeight="1">
      <c r="H187" s="405"/>
      <c r="I187" s="393"/>
    </row>
    <row r="188" spans="8:9" ht="15.75" customHeight="1">
      <c r="H188" s="405"/>
      <c r="I188" s="393"/>
    </row>
    <row r="189" spans="8:9" ht="15.75" customHeight="1">
      <c r="H189" s="405"/>
      <c r="I189" s="393"/>
    </row>
    <row r="190" spans="8:9" ht="15.75" customHeight="1">
      <c r="H190" s="405"/>
      <c r="I190" s="393"/>
    </row>
    <row r="191" spans="8:9" ht="15.75" customHeight="1">
      <c r="H191" s="405"/>
      <c r="I191" s="393"/>
    </row>
    <row r="192" spans="8:9" ht="15.75" customHeight="1">
      <c r="H192" s="405"/>
      <c r="I192" s="393"/>
    </row>
    <row r="193" spans="8:9" ht="15.75" customHeight="1">
      <c r="H193" s="405"/>
      <c r="I193" s="393"/>
    </row>
    <row r="194" spans="8:9" ht="15.75" customHeight="1">
      <c r="H194" s="405"/>
      <c r="I194" s="393"/>
    </row>
    <row r="195" spans="8:9" ht="15.75" customHeight="1">
      <c r="H195" s="405"/>
      <c r="I195" s="393"/>
    </row>
    <row r="196" spans="8:9" ht="15.75" customHeight="1">
      <c r="H196" s="405"/>
      <c r="I196" s="393"/>
    </row>
    <row r="197" spans="8:9" ht="15.75" customHeight="1">
      <c r="H197" s="405"/>
      <c r="I197" s="393"/>
    </row>
    <row r="198" spans="8:9" ht="15.75" customHeight="1">
      <c r="H198" s="405"/>
      <c r="I198" s="393"/>
    </row>
    <row r="199" spans="8:9" ht="15.75" customHeight="1">
      <c r="H199" s="405"/>
      <c r="I199" s="393"/>
    </row>
    <row r="200" spans="8:9" ht="15.75" customHeight="1">
      <c r="H200" s="405"/>
      <c r="I200" s="393"/>
    </row>
    <row r="201" spans="8:9" ht="15.75" customHeight="1">
      <c r="H201" s="405"/>
      <c r="I201" s="393"/>
    </row>
    <row r="202" spans="8:9" ht="15.75" customHeight="1">
      <c r="H202" s="405"/>
      <c r="I202" s="393"/>
    </row>
    <row r="203" spans="8:9" ht="15.75" customHeight="1">
      <c r="H203" s="405"/>
      <c r="I203" s="393"/>
    </row>
    <row r="204" spans="8:9" ht="15.75" customHeight="1">
      <c r="H204" s="405"/>
      <c r="I204" s="393"/>
    </row>
    <row r="205" spans="8:9" ht="15.75" customHeight="1">
      <c r="H205" s="405"/>
      <c r="I205" s="393"/>
    </row>
    <row r="206" spans="8:9" ht="15.75" customHeight="1">
      <c r="H206" s="405"/>
      <c r="I206" s="393"/>
    </row>
    <row r="207" spans="8:9" ht="15.75" customHeight="1">
      <c r="H207" s="405"/>
      <c r="I207" s="393"/>
    </row>
    <row r="208" spans="8:9" ht="15.75" customHeight="1">
      <c r="H208" s="405"/>
      <c r="I208" s="393"/>
    </row>
    <row r="209" spans="8:9" ht="15.75" customHeight="1">
      <c r="H209" s="405"/>
      <c r="I209" s="393"/>
    </row>
    <row r="210" spans="8:9" ht="15.75" customHeight="1">
      <c r="H210" s="405"/>
      <c r="I210" s="393"/>
    </row>
    <row r="211" spans="8:9" ht="15.75" customHeight="1">
      <c r="H211" s="405"/>
      <c r="I211" s="393"/>
    </row>
    <row r="212" spans="8:9" ht="15.75" customHeight="1">
      <c r="H212" s="405"/>
      <c r="I212" s="393"/>
    </row>
    <row r="213" spans="8:9" ht="15.75" customHeight="1">
      <c r="H213" s="405"/>
      <c r="I213" s="393"/>
    </row>
    <row r="214" spans="8:9" ht="15.75" customHeight="1">
      <c r="H214" s="405"/>
      <c r="I214" s="393"/>
    </row>
    <row r="215" spans="8:9" ht="15.75" customHeight="1">
      <c r="H215" s="405"/>
      <c r="I215" s="393"/>
    </row>
    <row r="216" spans="8:9" ht="15.75" customHeight="1">
      <c r="H216" s="405"/>
      <c r="I216" s="393"/>
    </row>
    <row r="217" spans="8:9" ht="15.75" customHeight="1">
      <c r="H217" s="405"/>
      <c r="I217" s="393"/>
    </row>
    <row r="218" spans="8:9" ht="15.75" customHeight="1">
      <c r="H218" s="405"/>
      <c r="I218" s="393"/>
    </row>
    <row r="219" spans="8:9" ht="15.75" customHeight="1">
      <c r="H219" s="405"/>
      <c r="I219" s="393"/>
    </row>
    <row r="220" spans="8:9" ht="15.75" customHeight="1">
      <c r="H220" s="405"/>
      <c r="I220" s="393"/>
    </row>
    <row r="221" spans="8:9" ht="15.75" customHeight="1">
      <c r="H221" s="405"/>
      <c r="I221" s="393"/>
    </row>
    <row r="222" spans="8:9" ht="15.75" customHeight="1">
      <c r="H222" s="405"/>
      <c r="I222" s="393"/>
    </row>
    <row r="223" spans="8:9" ht="15.75" customHeight="1">
      <c r="H223" s="405"/>
      <c r="I223" s="393"/>
    </row>
    <row r="224" spans="8:9" ht="15.75" customHeight="1">
      <c r="H224" s="405"/>
      <c r="I224" s="393"/>
    </row>
    <row r="225" spans="8:9" ht="15.75" customHeight="1">
      <c r="H225" s="405"/>
      <c r="I225" s="393"/>
    </row>
    <row r="226" spans="8:9" ht="15.75" customHeight="1">
      <c r="H226" s="405"/>
      <c r="I226" s="393"/>
    </row>
    <row r="227" spans="8:9" ht="15.75" customHeight="1">
      <c r="H227" s="405"/>
      <c r="I227" s="393"/>
    </row>
    <row r="228" spans="8:9" ht="15.75" customHeight="1">
      <c r="H228" s="405"/>
      <c r="I228" s="393"/>
    </row>
    <row r="229" spans="8:9" ht="15.75" customHeight="1">
      <c r="H229" s="405"/>
      <c r="I229" s="393"/>
    </row>
    <row r="230" spans="8:9" ht="15.75" customHeight="1">
      <c r="H230" s="405"/>
      <c r="I230" s="393"/>
    </row>
    <row r="231" spans="8:9" ht="15.75" customHeight="1">
      <c r="H231" s="405"/>
      <c r="I231" s="393"/>
    </row>
    <row r="232" spans="8:9" ht="15.75" customHeight="1">
      <c r="H232" s="405"/>
      <c r="I232" s="393"/>
    </row>
    <row r="233" spans="8:9" ht="15.75" customHeight="1">
      <c r="H233" s="405"/>
      <c r="I233" s="393"/>
    </row>
    <row r="234" spans="8:9" ht="15.75" customHeight="1">
      <c r="H234" s="405"/>
      <c r="I234" s="393"/>
    </row>
    <row r="235" spans="8:9" ht="15.75" customHeight="1">
      <c r="H235" s="405"/>
      <c r="I235" s="393"/>
    </row>
    <row r="236" spans="8:9" ht="15.75" customHeight="1">
      <c r="H236" s="405"/>
      <c r="I236" s="393"/>
    </row>
    <row r="237" spans="8:9" ht="15.75" customHeight="1">
      <c r="H237" s="405"/>
      <c r="I237" s="393"/>
    </row>
    <row r="238" spans="8:9" ht="15.75" customHeight="1">
      <c r="H238" s="405"/>
      <c r="I238" s="393"/>
    </row>
    <row r="239" spans="8:9" ht="15.75" customHeight="1">
      <c r="H239" s="405"/>
      <c r="I239" s="393"/>
    </row>
    <row r="240" spans="8:9" ht="15.75" customHeight="1">
      <c r="H240" s="405"/>
      <c r="I240" s="393"/>
    </row>
    <row r="241" spans="8:9" ht="15.75" customHeight="1">
      <c r="H241" s="405"/>
      <c r="I241" s="393"/>
    </row>
    <row r="242" spans="8:9" ht="15.75" customHeight="1">
      <c r="H242" s="405"/>
      <c r="I242" s="393"/>
    </row>
    <row r="243" spans="8:9" ht="15.75" customHeight="1">
      <c r="H243" s="405"/>
      <c r="I243" s="393"/>
    </row>
    <row r="244" spans="8:9" ht="15.75" customHeight="1">
      <c r="H244" s="405"/>
      <c r="I244" s="393"/>
    </row>
    <row r="245" spans="8:9" ht="15.75" customHeight="1">
      <c r="H245" s="405"/>
      <c r="I245" s="393"/>
    </row>
    <row r="246" spans="8:9" ht="15.75" customHeight="1">
      <c r="H246" s="405"/>
      <c r="I246" s="393"/>
    </row>
    <row r="247" spans="8:9" ht="15.75" customHeight="1">
      <c r="H247" s="405"/>
      <c r="I247" s="393"/>
    </row>
    <row r="248" spans="8:9" ht="15.75" customHeight="1">
      <c r="H248" s="405"/>
      <c r="I248" s="393"/>
    </row>
    <row r="249" spans="8:9" ht="15.75" customHeight="1">
      <c r="H249" s="405"/>
      <c r="I249" s="393"/>
    </row>
    <row r="250" spans="8:9" ht="15.75" customHeight="1">
      <c r="H250" s="405"/>
      <c r="I250" s="393"/>
    </row>
    <row r="251" spans="8:9" ht="15.75" customHeight="1">
      <c r="H251" s="405"/>
      <c r="I251" s="393"/>
    </row>
    <row r="252" spans="8:9" ht="15.75" customHeight="1">
      <c r="H252" s="405"/>
      <c r="I252" s="393"/>
    </row>
    <row r="253" spans="8:9" ht="15.75" customHeight="1">
      <c r="H253" s="405"/>
      <c r="I253" s="393"/>
    </row>
    <row r="254" spans="8:9" ht="15.75" customHeight="1">
      <c r="H254" s="405"/>
      <c r="I254" s="393"/>
    </row>
    <row r="255" spans="8:9" ht="15.75" customHeight="1">
      <c r="H255" s="405"/>
      <c r="I255" s="393"/>
    </row>
    <row r="256" spans="8:9" ht="15.75" customHeight="1">
      <c r="H256" s="405"/>
      <c r="I256" s="393"/>
    </row>
    <row r="257" spans="8:9" ht="15.75" customHeight="1">
      <c r="H257" s="405"/>
      <c r="I257" s="393"/>
    </row>
    <row r="258" spans="8:9" ht="15.75" customHeight="1">
      <c r="H258" s="405"/>
      <c r="I258" s="393"/>
    </row>
    <row r="259" spans="8:9" ht="15.75" customHeight="1">
      <c r="H259" s="405"/>
      <c r="I259" s="393"/>
    </row>
    <row r="260" spans="8:9" ht="15.75" customHeight="1">
      <c r="H260" s="405"/>
      <c r="I260" s="393"/>
    </row>
    <row r="261" spans="8:9" ht="15.75" customHeight="1">
      <c r="H261" s="405"/>
      <c r="I261" s="393"/>
    </row>
    <row r="262" spans="8:9" ht="15.75" customHeight="1">
      <c r="H262" s="405"/>
      <c r="I262" s="393"/>
    </row>
    <row r="263" spans="8:9" ht="15.75" customHeight="1">
      <c r="H263" s="405"/>
      <c r="I263" s="393"/>
    </row>
    <row r="264" spans="8:9" ht="15.75" customHeight="1">
      <c r="H264" s="405"/>
      <c r="I264" s="393"/>
    </row>
    <row r="265" spans="8:9" ht="15.75" customHeight="1">
      <c r="H265" s="405"/>
      <c r="I265" s="393"/>
    </row>
    <row r="266" spans="8:9" ht="15.75" customHeight="1">
      <c r="H266" s="405"/>
      <c r="I266" s="393"/>
    </row>
    <row r="267" spans="8:9" ht="15.75" customHeight="1">
      <c r="H267" s="405"/>
      <c r="I267" s="393"/>
    </row>
    <row r="268" spans="8:9" ht="15.75" customHeight="1">
      <c r="H268" s="405"/>
      <c r="I268" s="393"/>
    </row>
    <row r="269" spans="8:9" ht="15.75" customHeight="1">
      <c r="H269" s="405"/>
      <c r="I269" s="393"/>
    </row>
    <row r="270" spans="8:9" ht="15.75" customHeight="1">
      <c r="H270" s="405"/>
      <c r="I270" s="393"/>
    </row>
    <row r="271" spans="8:9" ht="15.75" customHeight="1">
      <c r="H271" s="405"/>
      <c r="I271" s="393"/>
    </row>
    <row r="272" spans="8:9" ht="15.75" customHeight="1">
      <c r="H272" s="405"/>
      <c r="I272" s="393"/>
    </row>
    <row r="273" spans="8:9" ht="15.75" customHeight="1">
      <c r="H273" s="405"/>
      <c r="I273" s="393"/>
    </row>
    <row r="274" spans="8:9" ht="15.75" customHeight="1">
      <c r="H274" s="405"/>
      <c r="I274" s="393"/>
    </row>
    <row r="275" spans="8:9" ht="15.75" customHeight="1">
      <c r="H275" s="405"/>
      <c r="I275" s="393"/>
    </row>
    <row r="276" spans="8:9" ht="15.75" customHeight="1">
      <c r="H276" s="405"/>
      <c r="I276" s="393"/>
    </row>
    <row r="277" spans="8:9" ht="15.75" customHeight="1">
      <c r="H277" s="405"/>
      <c r="I277" s="393"/>
    </row>
    <row r="278" spans="8:9" ht="15.75" customHeight="1">
      <c r="H278" s="405"/>
      <c r="I278" s="393"/>
    </row>
    <row r="279" spans="8:9" ht="15.75" customHeight="1">
      <c r="H279" s="405"/>
      <c r="I279" s="393"/>
    </row>
    <row r="280" spans="8:9" ht="15.75" customHeight="1">
      <c r="H280" s="405"/>
      <c r="I280" s="393"/>
    </row>
    <row r="281" spans="8:9" ht="15.75" customHeight="1">
      <c r="H281" s="405"/>
      <c r="I281" s="393"/>
    </row>
    <row r="282" spans="8:9" ht="15.75" customHeight="1">
      <c r="H282" s="405"/>
      <c r="I282" s="393"/>
    </row>
    <row r="283" spans="8:9" ht="15.75" customHeight="1">
      <c r="H283" s="405"/>
      <c r="I283" s="393"/>
    </row>
    <row r="284" spans="8:9" ht="15.75" customHeight="1">
      <c r="H284" s="405"/>
      <c r="I284" s="393"/>
    </row>
    <row r="285" spans="8:9" ht="15.75" customHeight="1">
      <c r="H285" s="405"/>
      <c r="I285" s="393"/>
    </row>
    <row r="286" spans="8:9" ht="15.75" customHeight="1">
      <c r="H286" s="405"/>
      <c r="I286" s="393"/>
    </row>
    <row r="287" spans="8:9" ht="15.75" customHeight="1">
      <c r="H287" s="405"/>
      <c r="I287" s="393"/>
    </row>
    <row r="288" spans="8:9" ht="15.75" customHeight="1">
      <c r="H288" s="405"/>
      <c r="I288" s="393"/>
    </row>
    <row r="289" spans="8:9" ht="15.75" customHeight="1">
      <c r="H289" s="405"/>
      <c r="I289" s="393"/>
    </row>
    <row r="290" spans="8:9" ht="15.75" customHeight="1">
      <c r="H290" s="405"/>
      <c r="I290" s="393"/>
    </row>
    <row r="291" spans="8:9" ht="15.75" customHeight="1">
      <c r="H291" s="405"/>
      <c r="I291" s="393"/>
    </row>
    <row r="292" spans="8:9" ht="15.75" customHeight="1">
      <c r="H292" s="405"/>
      <c r="I292" s="393"/>
    </row>
    <row r="293" spans="8:9" ht="15.75" customHeight="1">
      <c r="H293" s="405"/>
      <c r="I293" s="393"/>
    </row>
    <row r="294" spans="8:9" ht="15.75" customHeight="1">
      <c r="H294" s="405"/>
      <c r="I294" s="393"/>
    </row>
    <row r="295" spans="8:9" ht="15.75" customHeight="1">
      <c r="H295" s="405"/>
      <c r="I295" s="393"/>
    </row>
    <row r="296" spans="8:9" ht="15.75" customHeight="1">
      <c r="H296" s="405"/>
      <c r="I296" s="393"/>
    </row>
    <row r="297" spans="8:9" ht="15.75" customHeight="1">
      <c r="H297" s="405"/>
      <c r="I297" s="393"/>
    </row>
    <row r="298" spans="8:9" ht="15.75" customHeight="1">
      <c r="H298" s="405"/>
      <c r="I298" s="393"/>
    </row>
    <row r="299" spans="8:9" ht="15.75" customHeight="1">
      <c r="H299" s="405"/>
      <c r="I299" s="393"/>
    </row>
    <row r="300" spans="8:9" ht="15.75" customHeight="1">
      <c r="H300" s="405"/>
      <c r="I300" s="393"/>
    </row>
    <row r="301" spans="8:9" ht="15.75" customHeight="1">
      <c r="H301" s="405"/>
      <c r="I301" s="393"/>
    </row>
    <row r="302" spans="8:9" ht="15.75" customHeight="1">
      <c r="H302" s="405"/>
      <c r="I302" s="393"/>
    </row>
    <row r="303" spans="8:9" ht="15.75" customHeight="1">
      <c r="H303" s="405"/>
      <c r="I303" s="393"/>
    </row>
    <row r="304" spans="8:9" ht="15.75" customHeight="1">
      <c r="H304" s="405"/>
      <c r="I304" s="393"/>
    </row>
    <row r="305" spans="8:9" ht="15.75" customHeight="1">
      <c r="H305" s="405"/>
      <c r="I305" s="393"/>
    </row>
    <row r="306" spans="8:9" ht="15.75" customHeight="1">
      <c r="H306" s="405"/>
      <c r="I306" s="393"/>
    </row>
    <row r="307" spans="8:9" ht="15.75" customHeight="1">
      <c r="H307" s="405"/>
      <c r="I307" s="393"/>
    </row>
    <row r="308" spans="8:9" ht="15.75" customHeight="1">
      <c r="H308" s="405"/>
      <c r="I308" s="393"/>
    </row>
    <row r="309" spans="8:9" ht="15.75" customHeight="1">
      <c r="H309" s="405"/>
      <c r="I309" s="393"/>
    </row>
    <row r="310" spans="8:9" ht="15.75" customHeight="1">
      <c r="H310" s="405"/>
      <c r="I310" s="393"/>
    </row>
    <row r="311" spans="8:9" ht="15.75" customHeight="1">
      <c r="H311" s="405"/>
      <c r="I311" s="393"/>
    </row>
    <row r="312" spans="8:9" ht="15.75" customHeight="1">
      <c r="H312" s="405"/>
      <c r="I312" s="393"/>
    </row>
    <row r="313" spans="8:9" ht="15.75" customHeight="1">
      <c r="H313" s="405"/>
      <c r="I313" s="393"/>
    </row>
    <row r="314" spans="8:9" ht="15.75" customHeight="1">
      <c r="H314" s="405"/>
      <c r="I314" s="393"/>
    </row>
    <row r="315" spans="8:9" ht="15.75" customHeight="1">
      <c r="H315" s="405"/>
      <c r="I315" s="393"/>
    </row>
    <row r="316" spans="8:9" ht="15.75" customHeight="1">
      <c r="H316" s="405"/>
      <c r="I316" s="393"/>
    </row>
    <row r="317" spans="8:9" ht="15.75" customHeight="1">
      <c r="H317" s="405"/>
      <c r="I317" s="393"/>
    </row>
    <row r="318" spans="8:9" ht="15.75" customHeight="1">
      <c r="H318" s="405"/>
      <c r="I318" s="393"/>
    </row>
    <row r="319" spans="8:9" ht="15.75" customHeight="1">
      <c r="H319" s="405"/>
      <c r="I319" s="393"/>
    </row>
    <row r="320" spans="8:9" ht="15.75" customHeight="1">
      <c r="H320" s="405"/>
      <c r="I320" s="393"/>
    </row>
    <row r="321" spans="8:9" ht="15.75" customHeight="1">
      <c r="H321" s="405"/>
      <c r="I321" s="393"/>
    </row>
    <row r="322" spans="8:9" ht="15.75" customHeight="1">
      <c r="H322" s="405"/>
      <c r="I322" s="393"/>
    </row>
    <row r="323" spans="8:9" ht="15.75" customHeight="1">
      <c r="H323" s="405"/>
      <c r="I323" s="393"/>
    </row>
    <row r="324" spans="8:9" ht="15.75" customHeight="1">
      <c r="H324" s="405"/>
      <c r="I324" s="393"/>
    </row>
    <row r="325" spans="8:9" ht="15.75" customHeight="1">
      <c r="H325" s="405"/>
      <c r="I325" s="393"/>
    </row>
    <row r="326" spans="8:9" ht="15.75" customHeight="1">
      <c r="H326" s="405"/>
      <c r="I326" s="393"/>
    </row>
    <row r="327" spans="8:9" ht="15.75" customHeight="1">
      <c r="H327" s="405"/>
      <c r="I327" s="393"/>
    </row>
    <row r="328" spans="8:9" ht="15.75" customHeight="1">
      <c r="H328" s="405"/>
      <c r="I328" s="393"/>
    </row>
    <row r="329" spans="8:9" ht="15.75" customHeight="1">
      <c r="H329" s="405"/>
      <c r="I329" s="393"/>
    </row>
    <row r="330" spans="8:9" ht="15.75" customHeight="1">
      <c r="H330" s="405"/>
      <c r="I330" s="393"/>
    </row>
    <row r="331" spans="8:9" ht="15.75" customHeight="1">
      <c r="H331" s="405"/>
      <c r="I331" s="393"/>
    </row>
    <row r="332" spans="8:9" ht="15.75" customHeight="1">
      <c r="H332" s="405"/>
      <c r="I332" s="393"/>
    </row>
    <row r="333" spans="8:9" ht="15.75" customHeight="1">
      <c r="H333" s="405"/>
      <c r="I333" s="393"/>
    </row>
    <row r="334" spans="8:9" ht="15.75" customHeight="1">
      <c r="H334" s="405"/>
      <c r="I334" s="393"/>
    </row>
    <row r="335" spans="8:9" ht="15.75" customHeight="1">
      <c r="H335" s="405"/>
      <c r="I335" s="393"/>
    </row>
    <row r="336" spans="8:9" ht="15.75" customHeight="1">
      <c r="H336" s="405"/>
      <c r="I336" s="393"/>
    </row>
    <row r="337" spans="8:9" ht="15.75" customHeight="1">
      <c r="H337" s="405"/>
      <c r="I337" s="393"/>
    </row>
    <row r="338" spans="8:9" ht="15.75" customHeight="1">
      <c r="H338" s="405"/>
      <c r="I338" s="393"/>
    </row>
    <row r="339" spans="8:9" ht="15.75" customHeight="1">
      <c r="H339" s="405"/>
      <c r="I339" s="393"/>
    </row>
    <row r="340" spans="8:9" ht="15.75" customHeight="1">
      <c r="H340" s="405"/>
      <c r="I340" s="393"/>
    </row>
    <row r="341" spans="8:9" ht="15.75" customHeight="1">
      <c r="H341" s="405"/>
      <c r="I341" s="393"/>
    </row>
    <row r="342" spans="8:9" ht="15.75" customHeight="1">
      <c r="H342" s="405"/>
      <c r="I342" s="393"/>
    </row>
    <row r="343" spans="8:9" ht="15.75" customHeight="1">
      <c r="H343" s="405"/>
      <c r="I343" s="393"/>
    </row>
    <row r="344" spans="8:9" ht="15.75" customHeight="1">
      <c r="H344" s="405"/>
      <c r="I344" s="393"/>
    </row>
    <row r="345" spans="8:9" ht="15.75" customHeight="1">
      <c r="H345" s="405"/>
      <c r="I345" s="393"/>
    </row>
    <row r="346" spans="8:9" ht="15.75" customHeight="1">
      <c r="H346" s="405"/>
      <c r="I346" s="393"/>
    </row>
    <row r="347" spans="8:9" ht="15.75" customHeight="1">
      <c r="H347" s="405"/>
      <c r="I347" s="393"/>
    </row>
    <row r="348" spans="8:9" ht="15.75" customHeight="1">
      <c r="H348" s="405"/>
      <c r="I348" s="393"/>
    </row>
    <row r="349" spans="8:9" ht="15.75" customHeight="1">
      <c r="H349" s="405"/>
      <c r="I349" s="393"/>
    </row>
    <row r="350" spans="8:9" ht="15.75" customHeight="1">
      <c r="H350" s="405"/>
      <c r="I350" s="393"/>
    </row>
    <row r="351" spans="8:9" ht="15.75" customHeight="1">
      <c r="H351" s="405"/>
      <c r="I351" s="393"/>
    </row>
    <row r="352" spans="8:9" ht="15.75" customHeight="1">
      <c r="H352" s="405"/>
      <c r="I352" s="393"/>
    </row>
    <row r="353" spans="8:9" ht="15.75" customHeight="1">
      <c r="H353" s="405"/>
      <c r="I353" s="393"/>
    </row>
    <row r="354" spans="8:9" ht="15.75" customHeight="1">
      <c r="H354" s="405"/>
      <c r="I354" s="393"/>
    </row>
    <row r="355" spans="8:9" ht="15.75" customHeight="1">
      <c r="H355" s="405"/>
      <c r="I355" s="393"/>
    </row>
    <row r="356" spans="8:9" ht="15.75" customHeight="1">
      <c r="H356" s="405"/>
      <c r="I356" s="393"/>
    </row>
    <row r="357" spans="8:9" ht="15.75" customHeight="1">
      <c r="H357" s="405"/>
      <c r="I357" s="393"/>
    </row>
    <row r="358" spans="8:9" ht="15.75" customHeight="1">
      <c r="H358" s="405"/>
      <c r="I358" s="393"/>
    </row>
    <row r="359" spans="8:9" ht="15.75" customHeight="1">
      <c r="H359" s="405"/>
      <c r="I359" s="393"/>
    </row>
    <row r="360" spans="8:9" ht="15.75" customHeight="1">
      <c r="H360" s="405"/>
      <c r="I360" s="393"/>
    </row>
    <row r="361" spans="8:9" ht="15.75" customHeight="1">
      <c r="H361" s="405"/>
      <c r="I361" s="393"/>
    </row>
    <row r="362" spans="8:9" ht="15.75" customHeight="1">
      <c r="H362" s="405"/>
      <c r="I362" s="393"/>
    </row>
    <row r="363" spans="8:9" ht="15.75" customHeight="1">
      <c r="H363" s="405"/>
      <c r="I363" s="393"/>
    </row>
    <row r="364" spans="8:9" ht="15.75" customHeight="1">
      <c r="H364" s="405"/>
      <c r="I364" s="393"/>
    </row>
    <row r="365" spans="8:9" ht="15.75" customHeight="1">
      <c r="H365" s="405"/>
      <c r="I365" s="393"/>
    </row>
    <row r="366" spans="8:9" ht="15.75" customHeight="1">
      <c r="H366" s="405"/>
      <c r="I366" s="393"/>
    </row>
    <row r="367" spans="8:9" ht="15.75" customHeight="1">
      <c r="H367" s="405"/>
      <c r="I367" s="393"/>
    </row>
    <row r="368" spans="8:9" ht="15.75" customHeight="1">
      <c r="H368" s="405"/>
      <c r="I368" s="393"/>
    </row>
    <row r="369" spans="8:9" ht="15.75" customHeight="1">
      <c r="H369" s="405"/>
      <c r="I369" s="393"/>
    </row>
    <row r="370" spans="8:9" ht="15.75" customHeight="1">
      <c r="H370" s="405"/>
      <c r="I370" s="393"/>
    </row>
    <row r="371" spans="8:9" ht="15.75" customHeight="1">
      <c r="H371" s="405"/>
      <c r="I371" s="393"/>
    </row>
    <row r="372" spans="8:9" ht="15.75" customHeight="1">
      <c r="H372" s="405"/>
      <c r="I372" s="393"/>
    </row>
    <row r="373" spans="8:9" ht="15.75" customHeight="1">
      <c r="H373" s="405"/>
      <c r="I373" s="393"/>
    </row>
    <row r="374" spans="8:9" ht="15.75" customHeight="1">
      <c r="H374" s="405"/>
      <c r="I374" s="393"/>
    </row>
    <row r="375" spans="8:9" ht="15.75" customHeight="1">
      <c r="H375" s="405"/>
      <c r="I375" s="393"/>
    </row>
    <row r="376" spans="8:9" ht="15.75" customHeight="1">
      <c r="H376" s="405"/>
      <c r="I376" s="393"/>
    </row>
    <row r="377" spans="8:9" ht="15.75" customHeight="1">
      <c r="H377" s="405"/>
      <c r="I377" s="393"/>
    </row>
    <row r="378" spans="8:9" ht="15.75" customHeight="1">
      <c r="H378" s="405"/>
      <c r="I378" s="393"/>
    </row>
    <row r="379" spans="8:9" ht="15.75" customHeight="1">
      <c r="H379" s="405"/>
      <c r="I379" s="393"/>
    </row>
    <row r="380" spans="8:9" ht="15.75" customHeight="1">
      <c r="H380" s="405"/>
      <c r="I380" s="393"/>
    </row>
    <row r="381" spans="8:9" ht="15.75" customHeight="1">
      <c r="H381" s="405"/>
      <c r="I381" s="393"/>
    </row>
    <row r="382" spans="8:9" ht="15.75" customHeight="1">
      <c r="H382" s="405"/>
      <c r="I382" s="393"/>
    </row>
    <row r="383" spans="8:9" ht="15.75" customHeight="1">
      <c r="H383" s="405"/>
      <c r="I383" s="393"/>
    </row>
    <row r="384" spans="8:9" ht="15.75" customHeight="1">
      <c r="H384" s="405"/>
      <c r="I384" s="393"/>
    </row>
    <row r="385" spans="8:9" ht="15.75" customHeight="1">
      <c r="H385" s="405"/>
      <c r="I385" s="393"/>
    </row>
    <row r="386" spans="8:9" ht="15.75" customHeight="1">
      <c r="H386" s="405"/>
      <c r="I386" s="393"/>
    </row>
    <row r="387" spans="8:9" ht="15.75" customHeight="1">
      <c r="H387" s="405"/>
      <c r="I387" s="393"/>
    </row>
    <row r="388" spans="8:9" ht="15.75" customHeight="1">
      <c r="H388" s="405"/>
      <c r="I388" s="393"/>
    </row>
    <row r="389" spans="8:9" ht="15.75" customHeight="1">
      <c r="H389" s="405"/>
      <c r="I389" s="393"/>
    </row>
    <row r="390" spans="8:9" ht="15.75" customHeight="1">
      <c r="H390" s="405"/>
      <c r="I390" s="393"/>
    </row>
    <row r="391" spans="8:9" ht="15.75" customHeight="1">
      <c r="H391" s="405"/>
      <c r="I391" s="393"/>
    </row>
    <row r="392" spans="8:9" ht="15.75" customHeight="1">
      <c r="H392" s="405"/>
      <c r="I392" s="393"/>
    </row>
    <row r="393" spans="8:9" ht="15.75" customHeight="1">
      <c r="H393" s="405"/>
      <c r="I393" s="393"/>
    </row>
    <row r="394" spans="8:9" ht="15.75" customHeight="1">
      <c r="H394" s="405"/>
      <c r="I394" s="393"/>
    </row>
    <row r="395" spans="8:9" ht="15.75" customHeight="1">
      <c r="H395" s="405"/>
      <c r="I395" s="393"/>
    </row>
    <row r="396" spans="8:9" ht="15.75" customHeight="1">
      <c r="H396" s="405"/>
      <c r="I396" s="393"/>
    </row>
    <row r="397" spans="8:9" ht="15.75" customHeight="1">
      <c r="H397" s="405"/>
      <c r="I397" s="393"/>
    </row>
    <row r="398" spans="8:9" ht="15.75" customHeight="1">
      <c r="H398" s="405"/>
      <c r="I398" s="393"/>
    </row>
    <row r="399" spans="8:9" ht="15.75" customHeight="1">
      <c r="H399" s="405"/>
      <c r="I399" s="393"/>
    </row>
    <row r="400" spans="8:9" ht="15.75" customHeight="1">
      <c r="H400" s="405"/>
      <c r="I400" s="393"/>
    </row>
    <row r="401" spans="8:9" ht="15.75" customHeight="1">
      <c r="H401" s="405"/>
      <c r="I401" s="393"/>
    </row>
    <row r="402" spans="8:9" ht="15.75" customHeight="1">
      <c r="H402" s="405"/>
      <c r="I402" s="393"/>
    </row>
    <row r="403" spans="8:9" ht="15.75" customHeight="1">
      <c r="H403" s="405"/>
      <c r="I403" s="393"/>
    </row>
    <row r="404" spans="8:9" ht="15.75" customHeight="1">
      <c r="H404" s="405"/>
      <c r="I404" s="393"/>
    </row>
    <row r="405" spans="8:9" ht="15.75" customHeight="1">
      <c r="H405" s="405"/>
      <c r="I405" s="393"/>
    </row>
    <row r="406" spans="8:9" ht="15.75" customHeight="1">
      <c r="H406" s="405"/>
      <c r="I406" s="393"/>
    </row>
    <row r="407" spans="8:9" ht="15.75" customHeight="1">
      <c r="H407" s="405"/>
      <c r="I407" s="393"/>
    </row>
    <row r="408" spans="8:9" ht="15.75" customHeight="1">
      <c r="H408" s="405"/>
      <c r="I408" s="393"/>
    </row>
    <row r="409" spans="8:9" ht="15.75" customHeight="1">
      <c r="H409" s="405"/>
      <c r="I409" s="393"/>
    </row>
    <row r="410" spans="8:9" ht="15.75" customHeight="1">
      <c r="H410" s="405"/>
      <c r="I410" s="393"/>
    </row>
    <row r="411" spans="8:9" ht="15.75" customHeight="1">
      <c r="H411" s="405"/>
      <c r="I411" s="393"/>
    </row>
    <row r="412" spans="8:9" ht="15.75" customHeight="1">
      <c r="H412" s="405"/>
      <c r="I412" s="393"/>
    </row>
    <row r="413" spans="8:9" ht="15.75" customHeight="1">
      <c r="H413" s="405"/>
      <c r="I413" s="393"/>
    </row>
    <row r="414" spans="8:9" ht="15.75" customHeight="1">
      <c r="H414" s="405"/>
      <c r="I414" s="393"/>
    </row>
    <row r="415" spans="8:9" ht="15.75" customHeight="1">
      <c r="H415" s="405"/>
      <c r="I415" s="393"/>
    </row>
    <row r="416" spans="8:9" ht="15.75" customHeight="1">
      <c r="H416" s="405"/>
      <c r="I416" s="393"/>
    </row>
    <row r="417" spans="8:9" ht="15.75" customHeight="1">
      <c r="H417" s="405"/>
      <c r="I417" s="393"/>
    </row>
    <row r="418" spans="8:9" ht="15.75" customHeight="1">
      <c r="H418" s="405"/>
      <c r="I418" s="393"/>
    </row>
    <row r="419" spans="8:9" ht="15.75" customHeight="1">
      <c r="H419" s="405"/>
      <c r="I419" s="393"/>
    </row>
    <row r="420" spans="8:9" ht="15.75" customHeight="1">
      <c r="H420" s="405"/>
      <c r="I420" s="393"/>
    </row>
    <row r="421" spans="8:9" ht="15.75" customHeight="1">
      <c r="H421" s="405"/>
      <c r="I421" s="393"/>
    </row>
    <row r="422" spans="8:9" ht="15.75" customHeight="1">
      <c r="H422" s="405"/>
      <c r="I422" s="393"/>
    </row>
    <row r="423" spans="8:9" ht="15.75" customHeight="1">
      <c r="H423" s="405"/>
      <c r="I423" s="393"/>
    </row>
    <row r="424" spans="8:9" ht="15.75" customHeight="1">
      <c r="H424" s="405"/>
      <c r="I424" s="393"/>
    </row>
    <row r="425" spans="8:9" ht="15.75" customHeight="1">
      <c r="H425" s="405"/>
      <c r="I425" s="393"/>
    </row>
    <row r="426" spans="8:9" ht="15.75" customHeight="1">
      <c r="H426" s="405"/>
      <c r="I426" s="393"/>
    </row>
    <row r="427" spans="8:9" ht="15.75" customHeight="1">
      <c r="H427" s="405"/>
      <c r="I427" s="393"/>
    </row>
    <row r="428" spans="8:9" ht="15.75" customHeight="1">
      <c r="H428" s="405"/>
      <c r="I428" s="393"/>
    </row>
    <row r="429" spans="8:9" ht="15.75" customHeight="1">
      <c r="H429" s="405"/>
      <c r="I429" s="393"/>
    </row>
    <row r="430" spans="8:9" ht="15.75" customHeight="1">
      <c r="H430" s="405"/>
      <c r="I430" s="393"/>
    </row>
    <row r="431" spans="8:9" ht="15.75" customHeight="1">
      <c r="H431" s="405"/>
      <c r="I431" s="393"/>
    </row>
    <row r="432" spans="8:9" ht="15.75" customHeight="1">
      <c r="H432" s="405"/>
      <c r="I432" s="393"/>
    </row>
    <row r="433" spans="8:9" ht="15.75" customHeight="1">
      <c r="H433" s="405"/>
      <c r="I433" s="393"/>
    </row>
    <row r="434" spans="8:9" ht="15.75" customHeight="1">
      <c r="H434" s="405"/>
      <c r="I434" s="393"/>
    </row>
    <row r="435" spans="8:9" ht="15.75" customHeight="1">
      <c r="H435" s="405"/>
      <c r="I435" s="393"/>
    </row>
    <row r="436" spans="8:9" ht="15.75" customHeight="1">
      <c r="H436" s="405"/>
      <c r="I436" s="393"/>
    </row>
    <row r="437" spans="8:9" ht="15.75" customHeight="1">
      <c r="H437" s="405"/>
      <c r="I437" s="393"/>
    </row>
    <row r="438" spans="8:9" ht="15.75" customHeight="1">
      <c r="H438" s="405"/>
      <c r="I438" s="393"/>
    </row>
    <row r="439" spans="8:9" ht="15.75" customHeight="1">
      <c r="H439" s="405"/>
      <c r="I439" s="393"/>
    </row>
    <row r="440" spans="8:9" ht="15.75" customHeight="1">
      <c r="H440" s="405"/>
      <c r="I440" s="393"/>
    </row>
    <row r="441" spans="8:9" ht="15.75" customHeight="1">
      <c r="H441" s="405"/>
      <c r="I441" s="393"/>
    </row>
    <row r="442" spans="8:9" ht="15.75" customHeight="1">
      <c r="H442" s="405"/>
      <c r="I442" s="393"/>
    </row>
    <row r="443" spans="8:9" ht="15.75" customHeight="1">
      <c r="H443" s="405"/>
      <c r="I443" s="393"/>
    </row>
    <row r="444" spans="8:9" ht="15.75" customHeight="1">
      <c r="H444" s="405"/>
      <c r="I444" s="393"/>
    </row>
    <row r="445" spans="8:9" ht="15.75" customHeight="1">
      <c r="H445" s="405"/>
      <c r="I445" s="393"/>
    </row>
    <row r="446" spans="8:9" ht="15.75" customHeight="1">
      <c r="H446" s="405"/>
      <c r="I446" s="393"/>
    </row>
    <row r="447" spans="8:9" ht="15.75" customHeight="1">
      <c r="H447" s="405"/>
      <c r="I447" s="393"/>
    </row>
    <row r="448" spans="8:9" ht="15.75" customHeight="1">
      <c r="H448" s="405"/>
      <c r="I448" s="393"/>
    </row>
    <row r="449" spans="8:9" ht="15.75" customHeight="1">
      <c r="H449" s="405"/>
      <c r="I449" s="393"/>
    </row>
    <row r="450" spans="8:9" ht="15.75" customHeight="1">
      <c r="H450" s="405"/>
      <c r="I450" s="393"/>
    </row>
    <row r="451" spans="8:9" ht="15.75" customHeight="1">
      <c r="H451" s="405"/>
      <c r="I451" s="393"/>
    </row>
    <row r="452" spans="8:9" ht="15.75" customHeight="1">
      <c r="H452" s="405"/>
      <c r="I452" s="393"/>
    </row>
    <row r="453" spans="8:9" ht="15.75" customHeight="1">
      <c r="H453" s="405"/>
      <c r="I453" s="393"/>
    </row>
    <row r="454" spans="8:9" ht="15.75" customHeight="1">
      <c r="H454" s="405"/>
      <c r="I454" s="393"/>
    </row>
    <row r="455" spans="8:9" ht="15.75" customHeight="1">
      <c r="H455" s="405"/>
      <c r="I455" s="393"/>
    </row>
    <row r="456" spans="8:9" ht="15.75" customHeight="1">
      <c r="H456" s="405"/>
      <c r="I456" s="393"/>
    </row>
    <row r="457" spans="8:9" ht="15.75" customHeight="1">
      <c r="H457" s="405"/>
      <c r="I457" s="393"/>
    </row>
    <row r="458" spans="8:9" ht="15.75" customHeight="1">
      <c r="H458" s="405"/>
      <c r="I458" s="393"/>
    </row>
    <row r="459" spans="8:9" ht="15.75" customHeight="1">
      <c r="H459" s="405"/>
      <c r="I459" s="393"/>
    </row>
    <row r="460" spans="8:9" ht="15.75" customHeight="1">
      <c r="H460" s="405"/>
      <c r="I460" s="393"/>
    </row>
    <row r="461" spans="8:9" ht="15.75" customHeight="1">
      <c r="H461" s="405"/>
      <c r="I461" s="393"/>
    </row>
    <row r="462" spans="8:9" ht="15.75" customHeight="1">
      <c r="H462" s="405"/>
      <c r="I462" s="393"/>
    </row>
    <row r="463" spans="8:9" ht="15.75" customHeight="1">
      <c r="H463" s="405"/>
      <c r="I463" s="393"/>
    </row>
    <row r="464" spans="8:9" ht="15.75" customHeight="1">
      <c r="H464" s="405"/>
      <c r="I464" s="393"/>
    </row>
    <row r="465" spans="8:9" ht="15.75" customHeight="1">
      <c r="H465" s="405"/>
      <c r="I465" s="393"/>
    </row>
    <row r="466" spans="8:9" ht="15.75" customHeight="1">
      <c r="H466" s="405"/>
      <c r="I466" s="393"/>
    </row>
    <row r="467" spans="8:9" ht="15.75" customHeight="1">
      <c r="H467" s="405"/>
      <c r="I467" s="393"/>
    </row>
    <row r="468" spans="8:9" ht="15.75" customHeight="1">
      <c r="H468" s="405"/>
      <c r="I468" s="393"/>
    </row>
    <row r="469" spans="8:9" ht="15.75" customHeight="1">
      <c r="H469" s="405"/>
      <c r="I469" s="393"/>
    </row>
    <row r="470" spans="8:9" ht="15.75" customHeight="1">
      <c r="H470" s="405"/>
      <c r="I470" s="393"/>
    </row>
    <row r="471" spans="8:9" ht="15.75" customHeight="1">
      <c r="H471" s="405"/>
      <c r="I471" s="393"/>
    </row>
    <row r="472" spans="8:9" ht="15.75" customHeight="1">
      <c r="H472" s="405"/>
      <c r="I472" s="393"/>
    </row>
    <row r="473" spans="8:9" ht="15.75" customHeight="1">
      <c r="H473" s="405"/>
      <c r="I473" s="393"/>
    </row>
    <row r="474" spans="8:9" ht="15.75" customHeight="1">
      <c r="H474" s="405"/>
      <c r="I474" s="393"/>
    </row>
    <row r="475" spans="8:9" ht="15.75" customHeight="1">
      <c r="H475" s="405"/>
      <c r="I475" s="393"/>
    </row>
    <row r="476" spans="8:9" ht="15.75" customHeight="1">
      <c r="H476" s="405"/>
      <c r="I476" s="393"/>
    </row>
    <row r="477" spans="8:9" ht="15.75" customHeight="1">
      <c r="H477" s="405"/>
      <c r="I477" s="393"/>
    </row>
    <row r="478" spans="8:9" ht="15.75" customHeight="1">
      <c r="H478" s="405"/>
      <c r="I478" s="393"/>
    </row>
    <row r="479" spans="8:9" ht="15.75" customHeight="1">
      <c r="H479" s="405"/>
      <c r="I479" s="393"/>
    </row>
    <row r="480" spans="8:9" ht="15.75" customHeight="1">
      <c r="H480" s="405"/>
      <c r="I480" s="393"/>
    </row>
    <row r="481" spans="8:9" ht="15.75" customHeight="1">
      <c r="H481" s="405"/>
      <c r="I481" s="393"/>
    </row>
    <row r="482" spans="8:9" ht="15.75" customHeight="1">
      <c r="H482" s="405"/>
      <c r="I482" s="393"/>
    </row>
    <row r="483" spans="8:9" ht="15.75" customHeight="1">
      <c r="H483" s="405"/>
      <c r="I483" s="393"/>
    </row>
    <row r="484" spans="8:9" ht="15.75" customHeight="1">
      <c r="H484" s="405"/>
      <c r="I484" s="393"/>
    </row>
    <row r="485" spans="8:9" ht="15.75" customHeight="1">
      <c r="H485" s="405"/>
      <c r="I485" s="393"/>
    </row>
    <row r="486" spans="8:9" ht="15.75" customHeight="1">
      <c r="H486" s="405"/>
      <c r="I486" s="393"/>
    </row>
    <row r="487" spans="8:9" ht="15.75" customHeight="1">
      <c r="H487" s="405"/>
      <c r="I487" s="393"/>
    </row>
    <row r="488" spans="8:9" ht="15.75" customHeight="1">
      <c r="H488" s="405"/>
      <c r="I488" s="393"/>
    </row>
    <row r="489" spans="8:9" ht="15.75" customHeight="1">
      <c r="H489" s="405"/>
      <c r="I489" s="393"/>
    </row>
    <row r="490" spans="8:9" ht="15.75" customHeight="1">
      <c r="H490" s="405"/>
      <c r="I490" s="393"/>
    </row>
    <row r="491" spans="8:9" ht="15.75" customHeight="1">
      <c r="H491" s="405"/>
      <c r="I491" s="393"/>
    </row>
    <row r="492" spans="8:9" ht="15.75" customHeight="1">
      <c r="H492" s="405"/>
      <c r="I492" s="393"/>
    </row>
    <row r="493" spans="8:9" ht="15.75" customHeight="1">
      <c r="H493" s="405"/>
      <c r="I493" s="393"/>
    </row>
    <row r="494" spans="8:9" ht="15.75" customHeight="1">
      <c r="H494" s="405"/>
      <c r="I494" s="393"/>
    </row>
    <row r="495" spans="8:9" ht="15.75" customHeight="1">
      <c r="H495" s="405"/>
      <c r="I495" s="393"/>
    </row>
    <row r="496" spans="8:9" ht="15.75" customHeight="1">
      <c r="H496" s="405"/>
      <c r="I496" s="393"/>
    </row>
    <row r="497" spans="8:9" ht="15.75" customHeight="1">
      <c r="H497" s="405"/>
      <c r="I497" s="393"/>
    </row>
    <row r="498" spans="8:9" ht="15.75" customHeight="1">
      <c r="H498" s="405"/>
      <c r="I498" s="393"/>
    </row>
    <row r="499" spans="8:9" ht="15.75" customHeight="1">
      <c r="H499" s="405"/>
      <c r="I499" s="393"/>
    </row>
    <row r="500" spans="8:9" ht="15.75" customHeight="1">
      <c r="H500" s="405"/>
      <c r="I500" s="393"/>
    </row>
    <row r="501" spans="8:9" ht="15.75" customHeight="1">
      <c r="H501" s="405"/>
      <c r="I501" s="393"/>
    </row>
    <row r="502" spans="8:9" ht="15.75" customHeight="1">
      <c r="H502" s="405"/>
      <c r="I502" s="393"/>
    </row>
    <row r="503" spans="8:9" ht="15.75" customHeight="1">
      <c r="H503" s="405"/>
      <c r="I503" s="393"/>
    </row>
    <row r="504" spans="8:9" ht="15.75" customHeight="1">
      <c r="H504" s="405"/>
      <c r="I504" s="393"/>
    </row>
    <row r="505" spans="8:9" ht="15.75" customHeight="1">
      <c r="H505" s="405"/>
      <c r="I505" s="393"/>
    </row>
    <row r="506" spans="8:9" ht="15.75" customHeight="1">
      <c r="H506" s="405"/>
      <c r="I506" s="393"/>
    </row>
    <row r="507" spans="8:9" ht="15.75" customHeight="1">
      <c r="H507" s="405"/>
      <c r="I507" s="393"/>
    </row>
    <row r="508" spans="8:9" ht="15.75" customHeight="1">
      <c r="H508" s="405"/>
      <c r="I508" s="393"/>
    </row>
    <row r="509" spans="8:9" ht="15.75" customHeight="1">
      <c r="H509" s="405"/>
      <c r="I509" s="393"/>
    </row>
    <row r="510" spans="8:9" ht="15.75" customHeight="1">
      <c r="H510" s="405"/>
      <c r="I510" s="393"/>
    </row>
    <row r="511" spans="8:9" ht="15.75" customHeight="1">
      <c r="H511" s="405"/>
      <c r="I511" s="393"/>
    </row>
    <row r="512" spans="8:9" ht="15.75" customHeight="1">
      <c r="H512" s="405"/>
      <c r="I512" s="393"/>
    </row>
    <row r="513" spans="8:9" ht="15.75" customHeight="1">
      <c r="H513" s="405"/>
      <c r="I513" s="393"/>
    </row>
    <row r="514" spans="8:9" ht="15.75" customHeight="1">
      <c r="H514" s="405"/>
      <c r="I514" s="393"/>
    </row>
    <row r="515" spans="8:9" ht="15.75" customHeight="1">
      <c r="H515" s="405"/>
      <c r="I515" s="393"/>
    </row>
    <row r="516" spans="8:9" ht="15.75" customHeight="1">
      <c r="H516" s="405"/>
      <c r="I516" s="393"/>
    </row>
    <row r="517" spans="8:9" ht="15.75" customHeight="1">
      <c r="H517" s="405"/>
      <c r="I517" s="393"/>
    </row>
    <row r="518" spans="8:9" ht="15.75" customHeight="1">
      <c r="H518" s="405"/>
      <c r="I518" s="393"/>
    </row>
    <row r="519" spans="8:9" ht="15.75" customHeight="1">
      <c r="H519" s="405"/>
      <c r="I519" s="393"/>
    </row>
    <row r="520" spans="8:9" ht="15.75" customHeight="1">
      <c r="H520" s="405"/>
      <c r="I520" s="393"/>
    </row>
    <row r="521" spans="8:9" ht="15.75" customHeight="1">
      <c r="H521" s="405"/>
      <c r="I521" s="393"/>
    </row>
    <row r="522" spans="8:9" ht="15.75" customHeight="1">
      <c r="H522" s="405"/>
      <c r="I522" s="393"/>
    </row>
    <row r="523" spans="8:9" ht="15.75" customHeight="1">
      <c r="H523" s="405"/>
      <c r="I523" s="393"/>
    </row>
    <row r="524" spans="8:9" ht="15.75" customHeight="1">
      <c r="H524" s="405"/>
      <c r="I524" s="393"/>
    </row>
    <row r="525" spans="8:9" ht="15.75" customHeight="1">
      <c r="H525" s="405"/>
      <c r="I525" s="393"/>
    </row>
    <row r="526" spans="8:9" ht="15.75" customHeight="1">
      <c r="H526" s="405"/>
      <c r="I526" s="393"/>
    </row>
    <row r="527" spans="8:9" ht="15.75" customHeight="1">
      <c r="H527" s="405"/>
      <c r="I527" s="393"/>
    </row>
    <row r="528" spans="8:9" ht="15.75" customHeight="1">
      <c r="H528" s="405"/>
      <c r="I528" s="393"/>
    </row>
    <row r="529" spans="8:9" ht="15.75" customHeight="1">
      <c r="H529" s="405"/>
      <c r="I529" s="393"/>
    </row>
    <row r="530" spans="8:9" ht="15.75" customHeight="1">
      <c r="H530" s="405"/>
      <c r="I530" s="393"/>
    </row>
    <row r="531" spans="8:9" ht="15.75" customHeight="1">
      <c r="H531" s="405"/>
      <c r="I531" s="393"/>
    </row>
    <row r="532" spans="8:9" ht="15.75" customHeight="1">
      <c r="H532" s="405"/>
      <c r="I532" s="393"/>
    </row>
    <row r="533" spans="8:9" ht="15.75" customHeight="1">
      <c r="H533" s="405"/>
      <c r="I533" s="393"/>
    </row>
    <row r="534" spans="8:9" ht="15.75" customHeight="1">
      <c r="H534" s="405"/>
      <c r="I534" s="393"/>
    </row>
    <row r="535" spans="8:9" ht="15.75" customHeight="1">
      <c r="H535" s="405"/>
      <c r="I535" s="393"/>
    </row>
    <row r="536" spans="8:9" ht="15.75" customHeight="1">
      <c r="H536" s="405"/>
      <c r="I536" s="393"/>
    </row>
    <row r="537" spans="8:9" ht="15.75" customHeight="1">
      <c r="H537" s="405"/>
      <c r="I537" s="393"/>
    </row>
    <row r="538" spans="8:9" ht="15.75" customHeight="1">
      <c r="H538" s="405"/>
      <c r="I538" s="393"/>
    </row>
    <row r="539" spans="8:9" ht="15.75" customHeight="1">
      <c r="H539" s="405"/>
      <c r="I539" s="393"/>
    </row>
    <row r="540" spans="8:9" ht="15.75" customHeight="1">
      <c r="H540" s="405"/>
      <c r="I540" s="393"/>
    </row>
    <row r="541" spans="8:9" ht="15.75" customHeight="1">
      <c r="H541" s="405"/>
      <c r="I541" s="393"/>
    </row>
    <row r="542" spans="8:9" ht="15.75" customHeight="1">
      <c r="H542" s="405"/>
      <c r="I542" s="393"/>
    </row>
    <row r="543" spans="8:9" ht="15.75" customHeight="1">
      <c r="H543" s="405"/>
      <c r="I543" s="393"/>
    </row>
    <row r="544" spans="8:9" ht="15.75" customHeight="1">
      <c r="H544" s="405"/>
      <c r="I544" s="393"/>
    </row>
    <row r="545" spans="8:9" ht="15.75" customHeight="1">
      <c r="H545" s="405"/>
      <c r="I545" s="393"/>
    </row>
    <row r="546" spans="8:9" ht="15.75" customHeight="1">
      <c r="H546" s="405"/>
      <c r="I546" s="393"/>
    </row>
    <row r="547" spans="8:9" ht="15.75" customHeight="1">
      <c r="H547" s="405"/>
      <c r="I547" s="393"/>
    </row>
    <row r="548" spans="8:9" ht="15.75" customHeight="1">
      <c r="H548" s="405"/>
      <c r="I548" s="393"/>
    </row>
    <row r="549" spans="8:9" ht="15.75" customHeight="1">
      <c r="H549" s="405"/>
      <c r="I549" s="393"/>
    </row>
    <row r="550" spans="8:9" ht="15.75" customHeight="1">
      <c r="H550" s="405"/>
      <c r="I550" s="393"/>
    </row>
    <row r="551" spans="8:9" ht="15.75" customHeight="1">
      <c r="H551" s="405"/>
      <c r="I551" s="393"/>
    </row>
    <row r="552" spans="8:9" ht="15.75" customHeight="1">
      <c r="H552" s="405"/>
      <c r="I552" s="393"/>
    </row>
    <row r="553" spans="8:9" ht="15.75" customHeight="1">
      <c r="H553" s="405"/>
      <c r="I553" s="393"/>
    </row>
    <row r="554" spans="8:9" ht="15.75" customHeight="1">
      <c r="H554" s="405"/>
      <c r="I554" s="393"/>
    </row>
    <row r="555" spans="8:9" ht="15.75" customHeight="1">
      <c r="H555" s="405"/>
      <c r="I555" s="393"/>
    </row>
    <row r="556" spans="8:9" ht="15.75" customHeight="1">
      <c r="H556" s="405"/>
      <c r="I556" s="393"/>
    </row>
    <row r="557" spans="8:9" ht="15.75" customHeight="1">
      <c r="H557" s="405"/>
      <c r="I557" s="393"/>
    </row>
    <row r="558" spans="8:9" ht="15.75" customHeight="1">
      <c r="H558" s="405"/>
      <c r="I558" s="393"/>
    </row>
    <row r="559" spans="8:9" ht="15.75" customHeight="1">
      <c r="H559" s="405"/>
      <c r="I559" s="393"/>
    </row>
    <row r="560" spans="8:9" ht="15.75" customHeight="1">
      <c r="H560" s="405"/>
      <c r="I560" s="393"/>
    </row>
    <row r="561" spans="8:9" ht="15.75" customHeight="1">
      <c r="H561" s="405"/>
      <c r="I561" s="393"/>
    </row>
    <row r="562" spans="8:9" ht="15.75" customHeight="1">
      <c r="H562" s="405"/>
      <c r="I562" s="393"/>
    </row>
    <row r="563" spans="8:9" ht="15.75" customHeight="1">
      <c r="H563" s="405"/>
      <c r="I563" s="393"/>
    </row>
    <row r="564" spans="8:9" ht="15.75" customHeight="1">
      <c r="H564" s="405"/>
      <c r="I564" s="393"/>
    </row>
    <row r="565" spans="8:9" ht="15.75" customHeight="1">
      <c r="H565" s="405"/>
      <c r="I565" s="393"/>
    </row>
    <row r="566" spans="8:9" ht="15.75" customHeight="1">
      <c r="H566" s="405"/>
      <c r="I566" s="393"/>
    </row>
    <row r="567" spans="8:9" ht="15.75" customHeight="1">
      <c r="H567" s="405"/>
      <c r="I567" s="393"/>
    </row>
    <row r="568" spans="8:9" ht="15.75" customHeight="1">
      <c r="H568" s="405"/>
      <c r="I568" s="393"/>
    </row>
    <row r="569" spans="8:9" ht="15.75" customHeight="1">
      <c r="H569" s="405"/>
      <c r="I569" s="393"/>
    </row>
    <row r="570" spans="8:9" ht="15.75" customHeight="1">
      <c r="H570" s="405"/>
      <c r="I570" s="393"/>
    </row>
    <row r="571" spans="8:9" ht="15.75" customHeight="1">
      <c r="H571" s="405"/>
      <c r="I571" s="393"/>
    </row>
    <row r="572" spans="8:9" ht="15.75" customHeight="1">
      <c r="H572" s="405"/>
      <c r="I572" s="393"/>
    </row>
    <row r="573" spans="8:9" ht="15.75" customHeight="1">
      <c r="H573" s="405"/>
      <c r="I573" s="393"/>
    </row>
    <row r="574" spans="8:9" ht="15.75" customHeight="1">
      <c r="H574" s="405"/>
      <c r="I574" s="393"/>
    </row>
    <row r="575" spans="8:9" ht="15.75" customHeight="1">
      <c r="H575" s="405"/>
      <c r="I575" s="393"/>
    </row>
    <row r="576" spans="8:9" ht="15.75" customHeight="1">
      <c r="H576" s="405"/>
      <c r="I576" s="393"/>
    </row>
    <row r="577" spans="8:9" ht="15.75" customHeight="1">
      <c r="H577" s="405"/>
      <c r="I577" s="393"/>
    </row>
    <row r="578" spans="8:9" ht="15.75" customHeight="1">
      <c r="H578" s="405"/>
      <c r="I578" s="393"/>
    </row>
    <row r="579" spans="8:9" ht="15.75" customHeight="1">
      <c r="H579" s="405"/>
      <c r="I579" s="393"/>
    </row>
    <row r="580" spans="8:9" ht="15.75" customHeight="1">
      <c r="H580" s="405"/>
      <c r="I580" s="393"/>
    </row>
    <row r="581" spans="8:9" ht="15.75" customHeight="1">
      <c r="H581" s="405"/>
      <c r="I581" s="393"/>
    </row>
    <row r="582" spans="8:9" ht="15.75" customHeight="1">
      <c r="H582" s="405"/>
      <c r="I582" s="393"/>
    </row>
    <row r="583" spans="8:9" ht="15.75" customHeight="1">
      <c r="H583" s="405"/>
      <c r="I583" s="393"/>
    </row>
    <row r="584" spans="8:9" ht="15.75" customHeight="1">
      <c r="H584" s="405"/>
      <c r="I584" s="393"/>
    </row>
    <row r="585" spans="8:9" ht="15.75" customHeight="1">
      <c r="H585" s="405"/>
      <c r="I585" s="393"/>
    </row>
    <row r="586" spans="8:9" ht="15.75" customHeight="1">
      <c r="H586" s="405"/>
      <c r="I586" s="393"/>
    </row>
    <row r="587" spans="8:9" ht="15.75" customHeight="1">
      <c r="H587" s="405"/>
      <c r="I587" s="393"/>
    </row>
    <row r="588" spans="8:9" ht="15.75" customHeight="1">
      <c r="H588" s="405"/>
      <c r="I588" s="393"/>
    </row>
    <row r="589" spans="8:9" ht="15.75" customHeight="1">
      <c r="H589" s="405"/>
      <c r="I589" s="393"/>
    </row>
    <row r="590" spans="8:9" ht="15.75" customHeight="1">
      <c r="H590" s="405"/>
      <c r="I590" s="393"/>
    </row>
    <row r="591" spans="8:9" ht="15.75" customHeight="1">
      <c r="H591" s="405"/>
      <c r="I591" s="393"/>
    </row>
    <row r="592" spans="8:9" ht="15.75" customHeight="1">
      <c r="H592" s="405"/>
      <c r="I592" s="393"/>
    </row>
    <row r="593" spans="8:9" ht="15.75" customHeight="1">
      <c r="H593" s="405"/>
      <c r="I593" s="393"/>
    </row>
    <row r="594" spans="8:9" ht="15.75" customHeight="1">
      <c r="H594" s="405"/>
      <c r="I594" s="393"/>
    </row>
    <row r="595" spans="8:9" ht="15.75" customHeight="1">
      <c r="H595" s="405"/>
      <c r="I595" s="393"/>
    </row>
    <row r="596" spans="8:9" ht="15.75" customHeight="1">
      <c r="H596" s="405"/>
      <c r="I596" s="393"/>
    </row>
    <row r="597" spans="8:9" ht="15.75" customHeight="1">
      <c r="H597" s="405"/>
      <c r="I597" s="393"/>
    </row>
    <row r="598" spans="8:9" ht="15.75" customHeight="1">
      <c r="H598" s="405"/>
      <c r="I598" s="393"/>
    </row>
    <row r="599" spans="8:9" ht="15.75" customHeight="1">
      <c r="H599" s="405"/>
      <c r="I599" s="393"/>
    </row>
    <row r="600" spans="8:9" ht="15.75" customHeight="1">
      <c r="H600" s="405"/>
      <c r="I600" s="393"/>
    </row>
    <row r="601" spans="8:9" ht="15.75" customHeight="1">
      <c r="H601" s="405"/>
      <c r="I601" s="393"/>
    </row>
    <row r="602" spans="8:9" ht="15.75" customHeight="1">
      <c r="H602" s="405"/>
      <c r="I602" s="393"/>
    </row>
    <row r="603" spans="8:9" ht="15.75" customHeight="1">
      <c r="H603" s="405"/>
      <c r="I603" s="393"/>
    </row>
    <row r="604" spans="8:9" ht="15.75" customHeight="1">
      <c r="H604" s="405"/>
      <c r="I604" s="393"/>
    </row>
    <row r="605" spans="8:9" ht="15.75" customHeight="1">
      <c r="H605" s="405"/>
      <c r="I605" s="393"/>
    </row>
    <row r="606" spans="8:9" ht="15.75" customHeight="1">
      <c r="H606" s="405"/>
      <c r="I606" s="393"/>
    </row>
    <row r="607" spans="8:9" ht="15.75" customHeight="1">
      <c r="H607" s="405"/>
      <c r="I607" s="393"/>
    </row>
    <row r="608" spans="8:9" ht="15.75" customHeight="1">
      <c r="H608" s="405"/>
      <c r="I608" s="393"/>
    </row>
    <row r="609" spans="8:9" ht="15.75" customHeight="1">
      <c r="H609" s="405"/>
      <c r="I609" s="393"/>
    </row>
    <row r="610" spans="8:9" ht="15.75" customHeight="1">
      <c r="H610" s="405"/>
      <c r="I610" s="393"/>
    </row>
    <row r="611" spans="8:9" ht="15.75" customHeight="1">
      <c r="H611" s="405"/>
      <c r="I611" s="393"/>
    </row>
    <row r="612" spans="8:9" ht="15.75" customHeight="1">
      <c r="H612" s="405"/>
      <c r="I612" s="393"/>
    </row>
    <row r="613" spans="8:9" ht="15.75" customHeight="1">
      <c r="H613" s="405"/>
      <c r="I613" s="393"/>
    </row>
    <row r="614" spans="8:9" ht="15.75" customHeight="1">
      <c r="H614" s="405"/>
      <c r="I614" s="393"/>
    </row>
    <row r="615" spans="8:9" ht="15.75" customHeight="1">
      <c r="H615" s="405"/>
      <c r="I615" s="393"/>
    </row>
    <row r="616" spans="8:9" ht="15.75" customHeight="1">
      <c r="H616" s="405"/>
      <c r="I616" s="393"/>
    </row>
    <row r="617" spans="8:9" ht="15.75" customHeight="1">
      <c r="H617" s="405"/>
      <c r="I617" s="393"/>
    </row>
    <row r="618" spans="8:9" ht="15.75" customHeight="1">
      <c r="H618" s="405"/>
      <c r="I618" s="393"/>
    </row>
    <row r="619" spans="8:9" ht="15.75" customHeight="1">
      <c r="H619" s="405"/>
      <c r="I619" s="393"/>
    </row>
    <row r="620" spans="8:9" ht="15.75" customHeight="1">
      <c r="H620" s="405"/>
      <c r="I620" s="393"/>
    </row>
    <row r="621" spans="8:9" ht="15.75" customHeight="1">
      <c r="H621" s="405"/>
      <c r="I621" s="393"/>
    </row>
    <row r="622" spans="8:9" ht="15.75" customHeight="1">
      <c r="H622" s="405"/>
      <c r="I622" s="393"/>
    </row>
    <row r="623" spans="8:9" ht="15.75" customHeight="1">
      <c r="H623" s="405"/>
      <c r="I623" s="393"/>
    </row>
    <row r="624" spans="8:9" ht="15.75" customHeight="1">
      <c r="H624" s="405"/>
      <c r="I624" s="393"/>
    </row>
    <row r="625" spans="8:9" ht="15.75" customHeight="1">
      <c r="H625" s="405"/>
      <c r="I625" s="393"/>
    </row>
    <row r="626" spans="8:9" ht="15.75" customHeight="1">
      <c r="H626" s="405"/>
      <c r="I626" s="393"/>
    </row>
    <row r="627" spans="8:9" ht="15.75" customHeight="1">
      <c r="H627" s="405"/>
      <c r="I627" s="393"/>
    </row>
    <row r="628" spans="8:9" ht="15.75" customHeight="1">
      <c r="H628" s="405"/>
      <c r="I628" s="393"/>
    </row>
    <row r="629" spans="8:9" ht="15.75" customHeight="1">
      <c r="H629" s="405"/>
      <c r="I629" s="393"/>
    </row>
    <row r="630" spans="8:9" ht="15.75" customHeight="1">
      <c r="H630" s="405"/>
      <c r="I630" s="393"/>
    </row>
    <row r="631" spans="8:9" ht="15.75" customHeight="1">
      <c r="H631" s="405"/>
      <c r="I631" s="393"/>
    </row>
    <row r="632" spans="8:9" ht="15.75" customHeight="1">
      <c r="H632" s="405"/>
      <c r="I632" s="393"/>
    </row>
    <row r="633" spans="8:9" ht="15.75" customHeight="1">
      <c r="H633" s="405"/>
      <c r="I633" s="393"/>
    </row>
    <row r="634" spans="8:9" ht="15.75" customHeight="1">
      <c r="H634" s="405"/>
      <c r="I634" s="393"/>
    </row>
    <row r="635" spans="8:9" ht="15.75" customHeight="1">
      <c r="H635" s="405"/>
      <c r="I635" s="393"/>
    </row>
    <row r="636" spans="8:9" ht="15.75" customHeight="1">
      <c r="H636" s="405"/>
      <c r="I636" s="393"/>
    </row>
    <row r="637" spans="8:9" ht="15.75" customHeight="1">
      <c r="H637" s="405"/>
      <c r="I637" s="393"/>
    </row>
    <row r="638" spans="8:9" ht="15.75" customHeight="1">
      <c r="H638" s="405"/>
      <c r="I638" s="393"/>
    </row>
    <row r="639" spans="8:9" ht="15.75" customHeight="1">
      <c r="H639" s="405"/>
      <c r="I639" s="393"/>
    </row>
    <row r="640" spans="8:9" ht="15.75" customHeight="1">
      <c r="H640" s="405"/>
      <c r="I640" s="393"/>
    </row>
    <row r="641" spans="8:9" ht="15.75" customHeight="1">
      <c r="H641" s="405"/>
      <c r="I641" s="393"/>
    </row>
    <row r="642" spans="8:9" ht="15.75" customHeight="1">
      <c r="H642" s="405"/>
      <c r="I642" s="393"/>
    </row>
    <row r="643" spans="8:9" ht="15.75" customHeight="1">
      <c r="H643" s="405"/>
      <c r="I643" s="393"/>
    </row>
    <row r="644" spans="8:9" ht="15.75" customHeight="1">
      <c r="H644" s="405"/>
      <c r="I644" s="393"/>
    </row>
    <row r="645" spans="8:9" ht="15.75" customHeight="1">
      <c r="H645" s="405"/>
      <c r="I645" s="393"/>
    </row>
    <row r="646" spans="8:9" ht="15.75" customHeight="1">
      <c r="H646" s="405"/>
      <c r="I646" s="393"/>
    </row>
    <row r="647" spans="8:9" ht="15.75" customHeight="1">
      <c r="H647" s="405"/>
      <c r="I647" s="393"/>
    </row>
    <row r="648" spans="8:9" ht="15.75" customHeight="1">
      <c r="H648" s="405"/>
      <c r="I648" s="393"/>
    </row>
    <row r="649" spans="8:9" ht="15.75" customHeight="1">
      <c r="H649" s="405"/>
      <c r="I649" s="393"/>
    </row>
    <row r="650" spans="8:9" ht="15.75" customHeight="1">
      <c r="H650" s="405"/>
      <c r="I650" s="393"/>
    </row>
    <row r="651" spans="8:9" ht="15.75" customHeight="1">
      <c r="H651" s="405"/>
      <c r="I651" s="393"/>
    </row>
    <row r="652" spans="8:9" ht="15.75" customHeight="1">
      <c r="H652" s="405"/>
      <c r="I652" s="393"/>
    </row>
    <row r="653" spans="8:9" ht="15.75" customHeight="1">
      <c r="H653" s="405"/>
      <c r="I653" s="393"/>
    </row>
    <row r="654" spans="8:9" ht="15.75" customHeight="1">
      <c r="H654" s="405"/>
      <c r="I654" s="393"/>
    </row>
    <row r="655" spans="8:9" ht="15.75" customHeight="1">
      <c r="H655" s="405"/>
      <c r="I655" s="393"/>
    </row>
    <row r="656" spans="8:9" ht="15.75" customHeight="1">
      <c r="H656" s="405"/>
      <c r="I656" s="393"/>
    </row>
    <row r="657" spans="8:9" ht="15.75" customHeight="1">
      <c r="H657" s="405"/>
      <c r="I657" s="393"/>
    </row>
    <row r="658" spans="8:9" ht="15.75" customHeight="1">
      <c r="H658" s="405"/>
      <c r="I658" s="393"/>
    </row>
    <row r="659" spans="8:9" ht="15.75" customHeight="1">
      <c r="H659" s="405"/>
      <c r="I659" s="393"/>
    </row>
    <row r="660" spans="8:9" ht="15.75" customHeight="1">
      <c r="H660" s="405"/>
      <c r="I660" s="393"/>
    </row>
    <row r="661" spans="8:9" ht="15.75" customHeight="1">
      <c r="H661" s="405"/>
      <c r="I661" s="393"/>
    </row>
    <row r="662" spans="8:9" ht="15.75" customHeight="1">
      <c r="H662" s="405"/>
      <c r="I662" s="393"/>
    </row>
    <row r="663" spans="8:9" ht="15.75" customHeight="1">
      <c r="H663" s="405"/>
      <c r="I663" s="393"/>
    </row>
    <row r="664" spans="8:9" ht="15.75" customHeight="1">
      <c r="H664" s="405"/>
      <c r="I664" s="393"/>
    </row>
    <row r="665" spans="8:9" ht="15.75" customHeight="1">
      <c r="H665" s="405"/>
      <c r="I665" s="393"/>
    </row>
    <row r="666" spans="8:9" ht="15.75" customHeight="1">
      <c r="H666" s="405"/>
      <c r="I666" s="393"/>
    </row>
    <row r="667" spans="8:9" ht="15.75" customHeight="1">
      <c r="H667" s="405"/>
      <c r="I667" s="393"/>
    </row>
    <row r="668" spans="8:9" ht="15.75" customHeight="1">
      <c r="H668" s="405"/>
      <c r="I668" s="393"/>
    </row>
    <row r="669" spans="8:9" ht="15.75" customHeight="1">
      <c r="H669" s="405"/>
      <c r="I669" s="393"/>
    </row>
    <row r="670" spans="8:9" ht="15.75" customHeight="1">
      <c r="H670" s="405"/>
      <c r="I670" s="393"/>
    </row>
    <row r="671" spans="8:9" ht="15.75" customHeight="1">
      <c r="H671" s="405"/>
      <c r="I671" s="393"/>
    </row>
    <row r="672" spans="8:9" ht="15.75" customHeight="1">
      <c r="H672" s="405"/>
      <c r="I672" s="393"/>
    </row>
    <row r="673" spans="8:9" ht="15.75" customHeight="1">
      <c r="H673" s="405"/>
      <c r="I673" s="393"/>
    </row>
    <row r="674" spans="8:9" ht="15.75" customHeight="1">
      <c r="H674" s="405"/>
      <c r="I674" s="393"/>
    </row>
    <row r="675" spans="8:9" ht="15.75" customHeight="1">
      <c r="H675" s="405"/>
      <c r="I675" s="393"/>
    </row>
    <row r="676" spans="8:9" ht="15.75" customHeight="1">
      <c r="H676" s="405"/>
      <c r="I676" s="393"/>
    </row>
    <row r="677" spans="8:9" ht="15.75" customHeight="1">
      <c r="H677" s="405"/>
      <c r="I677" s="393"/>
    </row>
    <row r="678" spans="8:9" ht="15.75" customHeight="1">
      <c r="H678" s="405"/>
      <c r="I678" s="393"/>
    </row>
    <row r="679" spans="8:9" ht="15.75" customHeight="1">
      <c r="H679" s="405"/>
      <c r="I679" s="393"/>
    </row>
    <row r="680" spans="8:9" ht="15.75" customHeight="1">
      <c r="H680" s="405"/>
      <c r="I680" s="393"/>
    </row>
    <row r="681" spans="8:9" ht="15.75" customHeight="1">
      <c r="H681" s="405"/>
      <c r="I681" s="393"/>
    </row>
    <row r="682" spans="8:9" ht="15.75" customHeight="1">
      <c r="H682" s="405"/>
      <c r="I682" s="393"/>
    </row>
    <row r="683" spans="8:9" ht="15.75" customHeight="1">
      <c r="H683" s="405"/>
      <c r="I683" s="393"/>
    </row>
    <row r="684" spans="8:9" ht="15.75" customHeight="1">
      <c r="H684" s="405"/>
      <c r="I684" s="393"/>
    </row>
    <row r="685" spans="8:9" ht="15.75" customHeight="1">
      <c r="H685" s="405"/>
      <c r="I685" s="393"/>
    </row>
    <row r="686" spans="8:9" ht="15.75" customHeight="1">
      <c r="H686" s="405"/>
      <c r="I686" s="393"/>
    </row>
    <row r="687" spans="8:9" ht="15.75" customHeight="1">
      <c r="H687" s="405"/>
      <c r="I687" s="393"/>
    </row>
    <row r="688" spans="8:9" ht="15.75" customHeight="1">
      <c r="H688" s="405"/>
      <c r="I688" s="393"/>
    </row>
    <row r="689" spans="8:9" ht="15.75" customHeight="1">
      <c r="H689" s="405"/>
      <c r="I689" s="393"/>
    </row>
    <row r="690" spans="8:9" ht="15.75" customHeight="1">
      <c r="H690" s="405"/>
      <c r="I690" s="393"/>
    </row>
    <row r="691" spans="8:9" ht="15.75" customHeight="1">
      <c r="H691" s="405"/>
      <c r="I691" s="393"/>
    </row>
    <row r="692" spans="8:9" ht="15.75" customHeight="1">
      <c r="H692" s="405"/>
      <c r="I692" s="393"/>
    </row>
    <row r="693" spans="8:9" ht="15.75" customHeight="1">
      <c r="H693" s="405"/>
      <c r="I693" s="393"/>
    </row>
    <row r="694" spans="8:9" ht="15.75" customHeight="1">
      <c r="H694" s="405"/>
      <c r="I694" s="393"/>
    </row>
    <row r="695" spans="8:9" ht="15.75" customHeight="1">
      <c r="H695" s="405"/>
      <c r="I695" s="393"/>
    </row>
    <row r="696" spans="8:9" ht="15.75" customHeight="1">
      <c r="H696" s="405"/>
      <c r="I696" s="393"/>
    </row>
    <row r="697" spans="8:9" ht="15.75" customHeight="1">
      <c r="H697" s="405"/>
      <c r="I697" s="393"/>
    </row>
    <row r="698" spans="8:9" ht="15.75" customHeight="1">
      <c r="H698" s="405"/>
      <c r="I698" s="393"/>
    </row>
    <row r="699" spans="8:9" ht="15.75" customHeight="1">
      <c r="H699" s="405"/>
      <c r="I699" s="393"/>
    </row>
    <row r="700" spans="8:9" ht="15.75" customHeight="1">
      <c r="H700" s="405"/>
      <c r="I700" s="393"/>
    </row>
    <row r="701" spans="8:9" ht="15.75" customHeight="1">
      <c r="H701" s="405"/>
      <c r="I701" s="393"/>
    </row>
    <row r="702" spans="8:9" ht="15.75" customHeight="1">
      <c r="H702" s="405"/>
      <c r="I702" s="393"/>
    </row>
    <row r="703" spans="8:9" ht="15.75" customHeight="1">
      <c r="H703" s="405"/>
      <c r="I703" s="393"/>
    </row>
    <row r="704" spans="8:9" ht="15.75" customHeight="1">
      <c r="H704" s="405"/>
      <c r="I704" s="393"/>
    </row>
    <row r="705" spans="8:9" ht="15.75" customHeight="1">
      <c r="H705" s="405"/>
      <c r="I705" s="393"/>
    </row>
    <row r="706" spans="8:9" ht="15.75" customHeight="1">
      <c r="H706" s="405"/>
      <c r="I706" s="393"/>
    </row>
    <row r="707" spans="8:9" ht="15.75" customHeight="1">
      <c r="H707" s="405"/>
      <c r="I707" s="393"/>
    </row>
    <row r="708" spans="8:9" ht="15.75" customHeight="1">
      <c r="H708" s="405"/>
      <c r="I708" s="393"/>
    </row>
    <row r="709" spans="8:9" ht="15.75" customHeight="1">
      <c r="H709" s="405"/>
      <c r="I709" s="393"/>
    </row>
    <row r="710" spans="8:9" ht="15.75" customHeight="1">
      <c r="H710" s="405"/>
      <c r="I710" s="393"/>
    </row>
    <row r="711" spans="8:9" ht="15.75" customHeight="1">
      <c r="H711" s="405"/>
      <c r="I711" s="393"/>
    </row>
    <row r="712" spans="8:9" ht="15.75" customHeight="1">
      <c r="H712" s="405"/>
      <c r="I712" s="393"/>
    </row>
    <row r="713" spans="8:9" ht="15.75" customHeight="1">
      <c r="H713" s="405"/>
      <c r="I713" s="393"/>
    </row>
    <row r="714" spans="8:9" ht="15.75" customHeight="1">
      <c r="H714" s="405"/>
      <c r="I714" s="393"/>
    </row>
    <row r="715" spans="8:9" ht="15.75" customHeight="1">
      <c r="H715" s="405"/>
      <c r="I715" s="393"/>
    </row>
    <row r="716" spans="8:9" ht="15.75" customHeight="1">
      <c r="H716" s="405"/>
      <c r="I716" s="393"/>
    </row>
    <row r="717" spans="8:9" ht="15.75" customHeight="1">
      <c r="H717" s="405"/>
      <c r="I717" s="393"/>
    </row>
    <row r="718" spans="8:9" ht="15.75" customHeight="1">
      <c r="H718" s="405"/>
      <c r="I718" s="393"/>
    </row>
    <row r="719" spans="8:9" ht="15.75" customHeight="1">
      <c r="H719" s="405"/>
      <c r="I719" s="393"/>
    </row>
    <row r="720" spans="8:9" ht="15.75" customHeight="1">
      <c r="H720" s="405"/>
      <c r="I720" s="393"/>
    </row>
    <row r="721" spans="8:9" ht="15.75" customHeight="1">
      <c r="H721" s="405"/>
      <c r="I721" s="393"/>
    </row>
    <row r="722" spans="8:9" ht="15.75" customHeight="1">
      <c r="H722" s="405"/>
      <c r="I722" s="393"/>
    </row>
    <row r="723" spans="8:9" ht="15.75" customHeight="1">
      <c r="H723" s="405"/>
      <c r="I723" s="393"/>
    </row>
    <row r="724" spans="8:9" ht="15.75" customHeight="1">
      <c r="H724" s="405"/>
      <c r="I724" s="393"/>
    </row>
    <row r="725" spans="8:9" ht="15.75" customHeight="1">
      <c r="H725" s="405"/>
      <c r="I725" s="393"/>
    </row>
    <row r="726" spans="8:9" ht="15.75" customHeight="1">
      <c r="H726" s="405"/>
      <c r="I726" s="393"/>
    </row>
    <row r="727" spans="8:9" ht="15.75" customHeight="1">
      <c r="H727" s="405"/>
      <c r="I727" s="393"/>
    </row>
    <row r="728" spans="8:9" ht="15.75" customHeight="1">
      <c r="H728" s="405"/>
      <c r="I728" s="393"/>
    </row>
    <row r="729" spans="8:9" ht="15.75" customHeight="1">
      <c r="H729" s="405"/>
      <c r="I729" s="393"/>
    </row>
    <row r="730" spans="8:9" ht="15.75" customHeight="1">
      <c r="H730" s="405"/>
      <c r="I730" s="393"/>
    </row>
    <row r="731" spans="8:9" ht="15.75" customHeight="1">
      <c r="H731" s="405"/>
      <c r="I731" s="393"/>
    </row>
    <row r="732" spans="8:9" ht="15.75" customHeight="1">
      <c r="H732" s="405"/>
      <c r="I732" s="393"/>
    </row>
    <row r="733" spans="8:9" ht="15.75" customHeight="1">
      <c r="H733" s="405"/>
      <c r="I733" s="393"/>
    </row>
    <row r="734" spans="8:9" ht="15.75" customHeight="1">
      <c r="H734" s="405"/>
      <c r="I734" s="393"/>
    </row>
    <row r="735" spans="8:9" ht="15.75" customHeight="1">
      <c r="H735" s="405"/>
      <c r="I735" s="393"/>
    </row>
    <row r="736" spans="8:9" ht="15.75" customHeight="1">
      <c r="H736" s="405"/>
      <c r="I736" s="393"/>
    </row>
    <row r="737" spans="8:9" ht="15.75" customHeight="1">
      <c r="H737" s="405"/>
      <c r="I737" s="393"/>
    </row>
    <row r="738" spans="8:9" ht="15.75" customHeight="1">
      <c r="H738" s="405"/>
      <c r="I738" s="393"/>
    </row>
    <row r="739" spans="8:9" ht="15.75" customHeight="1">
      <c r="H739" s="405"/>
      <c r="I739" s="393"/>
    </row>
    <row r="740" spans="8:9" ht="15.75" customHeight="1">
      <c r="H740" s="405"/>
      <c r="I740" s="393"/>
    </row>
    <row r="741" spans="8:9" ht="15.75" customHeight="1">
      <c r="H741" s="405"/>
      <c r="I741" s="393"/>
    </row>
    <row r="742" spans="8:9" ht="15.75" customHeight="1">
      <c r="H742" s="405"/>
      <c r="I742" s="393"/>
    </row>
    <row r="743" spans="8:9" ht="15.75" customHeight="1">
      <c r="H743" s="405"/>
      <c r="I743" s="393"/>
    </row>
    <row r="744" spans="8:9" ht="15.75" customHeight="1">
      <c r="H744" s="405"/>
      <c r="I744" s="393"/>
    </row>
    <row r="745" spans="8:9" ht="15.75" customHeight="1">
      <c r="H745" s="405"/>
      <c r="I745" s="393"/>
    </row>
    <row r="746" spans="8:9" ht="15.75" customHeight="1">
      <c r="H746" s="405"/>
      <c r="I746" s="393"/>
    </row>
    <row r="747" spans="8:9" ht="15.75" customHeight="1">
      <c r="H747" s="405"/>
      <c r="I747" s="393"/>
    </row>
    <row r="748" spans="8:9" ht="15.75" customHeight="1">
      <c r="H748" s="405"/>
      <c r="I748" s="393"/>
    </row>
    <row r="749" spans="8:9" ht="15.75" customHeight="1">
      <c r="H749" s="405"/>
      <c r="I749" s="393"/>
    </row>
    <row r="750" spans="8:9" ht="15.75" customHeight="1">
      <c r="H750" s="405"/>
      <c r="I750" s="393"/>
    </row>
    <row r="751" spans="8:9" ht="15.75" customHeight="1">
      <c r="H751" s="405"/>
      <c r="I751" s="393"/>
    </row>
    <row r="752" spans="8:9" ht="15.75" customHeight="1">
      <c r="H752" s="405"/>
      <c r="I752" s="393"/>
    </row>
    <row r="753" spans="8:9" ht="15.75" customHeight="1">
      <c r="H753" s="405"/>
      <c r="I753" s="393"/>
    </row>
    <row r="754" spans="8:9" ht="15.75" customHeight="1">
      <c r="H754" s="405"/>
      <c r="I754" s="393"/>
    </row>
    <row r="755" spans="8:9" ht="15.75" customHeight="1">
      <c r="H755" s="405"/>
      <c r="I755" s="393"/>
    </row>
    <row r="756" spans="8:9" ht="15.75" customHeight="1">
      <c r="H756" s="405"/>
      <c r="I756" s="393"/>
    </row>
    <row r="757" spans="8:9" ht="15.75" customHeight="1">
      <c r="H757" s="405"/>
      <c r="I757" s="393"/>
    </row>
    <row r="758" spans="8:9" ht="15.75" customHeight="1">
      <c r="H758" s="405"/>
      <c r="I758" s="393"/>
    </row>
    <row r="759" spans="8:9" ht="15.75" customHeight="1">
      <c r="H759" s="405"/>
      <c r="I759" s="393"/>
    </row>
    <row r="760" spans="8:9" ht="15.75" customHeight="1">
      <c r="H760" s="405"/>
      <c r="I760" s="393"/>
    </row>
    <row r="761" spans="8:9" ht="15.75" customHeight="1">
      <c r="H761" s="405"/>
      <c r="I761" s="393"/>
    </row>
    <row r="762" spans="8:9" ht="15.75" customHeight="1">
      <c r="H762" s="405"/>
      <c r="I762" s="393"/>
    </row>
    <row r="763" spans="8:9" ht="15.75" customHeight="1">
      <c r="H763" s="405"/>
      <c r="I763" s="393"/>
    </row>
    <row r="764" spans="8:9" ht="15.75" customHeight="1">
      <c r="H764" s="405"/>
      <c r="I764" s="393"/>
    </row>
    <row r="765" spans="8:9" ht="15.75" customHeight="1">
      <c r="H765" s="405"/>
      <c r="I765" s="393"/>
    </row>
    <row r="766" spans="8:9" ht="15.75" customHeight="1">
      <c r="H766" s="405"/>
      <c r="I766" s="393"/>
    </row>
    <row r="767" spans="8:9" ht="15.75" customHeight="1">
      <c r="H767" s="405"/>
      <c r="I767" s="393"/>
    </row>
    <row r="768" spans="8:9" ht="15.75" customHeight="1">
      <c r="H768" s="405"/>
      <c r="I768" s="393"/>
    </row>
    <row r="769" spans="8:9" ht="15.75" customHeight="1">
      <c r="H769" s="405"/>
      <c r="I769" s="393"/>
    </row>
    <row r="770" spans="8:9" ht="15.75" customHeight="1">
      <c r="H770" s="405"/>
      <c r="I770" s="393"/>
    </row>
    <row r="771" spans="8:9" ht="15.75" customHeight="1">
      <c r="H771" s="405"/>
      <c r="I771" s="393"/>
    </row>
    <row r="772" spans="8:9" ht="15.75" customHeight="1">
      <c r="H772" s="405"/>
      <c r="I772" s="393"/>
    </row>
    <row r="773" spans="8:9" ht="15.75" customHeight="1">
      <c r="H773" s="405"/>
      <c r="I773" s="393"/>
    </row>
    <row r="774" spans="8:9" ht="15.75" customHeight="1">
      <c r="H774" s="405"/>
      <c r="I774" s="393"/>
    </row>
    <row r="775" spans="8:9" ht="15.75" customHeight="1">
      <c r="H775" s="405"/>
      <c r="I775" s="393"/>
    </row>
    <row r="776" spans="8:9" ht="15.75" customHeight="1">
      <c r="H776" s="405"/>
      <c r="I776" s="393"/>
    </row>
    <row r="777" spans="8:9" ht="15.75" customHeight="1">
      <c r="H777" s="405"/>
      <c r="I777" s="393"/>
    </row>
    <row r="778" spans="8:9" ht="15.75" customHeight="1">
      <c r="H778" s="405"/>
      <c r="I778" s="393"/>
    </row>
    <row r="779" spans="8:9" ht="15.75" customHeight="1">
      <c r="H779" s="405"/>
      <c r="I779" s="393"/>
    </row>
    <row r="780" spans="8:9" ht="15.75" customHeight="1">
      <c r="H780" s="405"/>
      <c r="I780" s="393"/>
    </row>
    <row r="781" spans="8:9" ht="15.75" customHeight="1">
      <c r="H781" s="405"/>
      <c r="I781" s="393"/>
    </row>
    <row r="782" spans="8:9" ht="15.75" customHeight="1">
      <c r="H782" s="405"/>
      <c r="I782" s="393"/>
    </row>
    <row r="783" spans="8:9" ht="15.75" customHeight="1">
      <c r="H783" s="405"/>
      <c r="I783" s="393"/>
    </row>
    <row r="784" spans="8:9" ht="15.75" customHeight="1">
      <c r="H784" s="405"/>
      <c r="I784" s="393"/>
    </row>
    <row r="785" spans="8:9" ht="15.75" customHeight="1">
      <c r="H785" s="405"/>
      <c r="I785" s="393"/>
    </row>
    <row r="786" spans="8:9" ht="15.75" customHeight="1">
      <c r="H786" s="405"/>
      <c r="I786" s="393"/>
    </row>
    <row r="787" spans="8:9" ht="15.75" customHeight="1">
      <c r="H787" s="405"/>
      <c r="I787" s="393"/>
    </row>
    <row r="788" spans="8:9" ht="15.75" customHeight="1">
      <c r="H788" s="405"/>
      <c r="I788" s="393"/>
    </row>
    <row r="789" spans="8:9" ht="15.75" customHeight="1">
      <c r="H789" s="405"/>
      <c r="I789" s="393"/>
    </row>
    <row r="790" spans="8:9" ht="15.75" customHeight="1">
      <c r="H790" s="405"/>
      <c r="I790" s="393"/>
    </row>
    <row r="791" spans="8:9" ht="15.75" customHeight="1">
      <c r="H791" s="405"/>
      <c r="I791" s="393"/>
    </row>
    <row r="792" spans="8:9" ht="15.75" customHeight="1">
      <c r="H792" s="405"/>
      <c r="I792" s="393"/>
    </row>
    <row r="793" spans="8:9" ht="15.75" customHeight="1">
      <c r="H793" s="405"/>
      <c r="I793" s="393"/>
    </row>
    <row r="794" spans="8:9" ht="15.75" customHeight="1">
      <c r="H794" s="405"/>
      <c r="I794" s="393"/>
    </row>
    <row r="795" spans="8:9" ht="15.75" customHeight="1">
      <c r="H795" s="405"/>
      <c r="I795" s="393"/>
    </row>
    <row r="796" spans="8:9" ht="15.75" customHeight="1">
      <c r="H796" s="405"/>
      <c r="I796" s="393"/>
    </row>
    <row r="797" spans="8:9" ht="15.75" customHeight="1">
      <c r="H797" s="405"/>
      <c r="I797" s="393"/>
    </row>
    <row r="798" spans="8:9" ht="15.75" customHeight="1">
      <c r="H798" s="405"/>
      <c r="I798" s="393"/>
    </row>
    <row r="799" spans="8:9" ht="15.75" customHeight="1">
      <c r="H799" s="405"/>
      <c r="I799" s="393"/>
    </row>
    <row r="800" spans="8:9" ht="15.75" customHeight="1">
      <c r="H800" s="405"/>
      <c r="I800" s="393"/>
    </row>
    <row r="801" spans="8:9" ht="15.75" customHeight="1">
      <c r="H801" s="405"/>
      <c r="I801" s="393"/>
    </row>
    <row r="802" spans="8:9" ht="15.75" customHeight="1">
      <c r="H802" s="405"/>
      <c r="I802" s="393"/>
    </row>
    <row r="803" spans="8:9" ht="15.75" customHeight="1">
      <c r="H803" s="405"/>
      <c r="I803" s="393"/>
    </row>
    <row r="804" spans="8:9" ht="15.75" customHeight="1">
      <c r="H804" s="405"/>
      <c r="I804" s="393"/>
    </row>
    <row r="805" spans="8:9" ht="15.75" customHeight="1">
      <c r="H805" s="405"/>
      <c r="I805" s="393"/>
    </row>
    <row r="806" spans="8:9" ht="15.75" customHeight="1">
      <c r="H806" s="405"/>
      <c r="I806" s="393"/>
    </row>
    <row r="807" spans="8:9" ht="15.75" customHeight="1">
      <c r="H807" s="405"/>
      <c r="I807" s="393"/>
    </row>
    <row r="808" spans="8:9" ht="15.75" customHeight="1">
      <c r="H808" s="405"/>
      <c r="I808" s="393"/>
    </row>
    <row r="809" spans="8:9" ht="15.75" customHeight="1">
      <c r="H809" s="405"/>
      <c r="I809" s="393"/>
    </row>
    <row r="810" spans="8:9" ht="15.75" customHeight="1">
      <c r="H810" s="405"/>
      <c r="I810" s="393"/>
    </row>
    <row r="811" spans="8:9" ht="15.75" customHeight="1">
      <c r="H811" s="405"/>
      <c r="I811" s="393"/>
    </row>
    <row r="812" spans="8:9" ht="15.75" customHeight="1">
      <c r="H812" s="405"/>
      <c r="I812" s="393"/>
    </row>
    <row r="813" spans="8:9" ht="15.75" customHeight="1">
      <c r="H813" s="405"/>
      <c r="I813" s="393"/>
    </row>
    <row r="814" spans="8:9" ht="15.75" customHeight="1">
      <c r="H814" s="405"/>
      <c r="I814" s="393"/>
    </row>
    <row r="815" spans="8:9" ht="15.75" customHeight="1">
      <c r="H815" s="405"/>
      <c r="I815" s="393"/>
    </row>
    <row r="816" spans="8:9" ht="15.75" customHeight="1">
      <c r="H816" s="405"/>
      <c r="I816" s="393"/>
    </row>
    <row r="817" spans="8:9" ht="15.75" customHeight="1">
      <c r="H817" s="405"/>
      <c r="I817" s="393"/>
    </row>
    <row r="818" spans="8:9" ht="15.75" customHeight="1">
      <c r="H818" s="405"/>
      <c r="I818" s="393"/>
    </row>
    <row r="819" spans="8:9" ht="15.75" customHeight="1">
      <c r="H819" s="405"/>
      <c r="I819" s="393"/>
    </row>
    <row r="820" spans="8:9" ht="15.75" customHeight="1">
      <c r="H820" s="405"/>
      <c r="I820" s="393"/>
    </row>
    <row r="821" spans="8:9" ht="15.75" customHeight="1">
      <c r="H821" s="405"/>
      <c r="I821" s="393"/>
    </row>
    <row r="822" spans="8:9" ht="15.75" customHeight="1">
      <c r="H822" s="405"/>
      <c r="I822" s="393"/>
    </row>
    <row r="823" spans="8:9" ht="15.75" customHeight="1">
      <c r="H823" s="405"/>
      <c r="I823" s="393"/>
    </row>
    <row r="824" spans="8:9" ht="15.75" customHeight="1">
      <c r="H824" s="405"/>
      <c r="I824" s="393"/>
    </row>
    <row r="825" spans="8:9" ht="15.75" customHeight="1">
      <c r="H825" s="405"/>
      <c r="I825" s="393"/>
    </row>
    <row r="826" spans="8:9" ht="15.75" customHeight="1">
      <c r="H826" s="405"/>
      <c r="I826" s="393"/>
    </row>
    <row r="827" spans="8:9" ht="15.75" customHeight="1">
      <c r="H827" s="405"/>
      <c r="I827" s="393"/>
    </row>
    <row r="828" spans="8:9" ht="15.75" customHeight="1">
      <c r="H828" s="405"/>
      <c r="I828" s="393"/>
    </row>
    <row r="829" spans="8:9" ht="15.75" customHeight="1">
      <c r="H829" s="405"/>
      <c r="I829" s="393"/>
    </row>
    <row r="830" spans="8:9" ht="15.75" customHeight="1">
      <c r="H830" s="405"/>
      <c r="I830" s="393"/>
    </row>
    <row r="831" spans="8:9" ht="15.75" customHeight="1">
      <c r="H831" s="405"/>
      <c r="I831" s="393"/>
    </row>
    <row r="832" spans="8:9" ht="15.75" customHeight="1">
      <c r="H832" s="405"/>
      <c r="I832" s="393"/>
    </row>
    <row r="833" spans="8:9" ht="15.75" customHeight="1">
      <c r="H833" s="405"/>
      <c r="I833" s="393"/>
    </row>
    <row r="834" spans="8:9" ht="15.75" customHeight="1">
      <c r="H834" s="405"/>
      <c r="I834" s="393"/>
    </row>
    <row r="835" spans="8:9" ht="15.75" customHeight="1">
      <c r="H835" s="405"/>
      <c r="I835" s="393"/>
    </row>
    <row r="836" spans="8:9" ht="15.75" customHeight="1">
      <c r="H836" s="405"/>
      <c r="I836" s="393"/>
    </row>
    <row r="837" spans="8:9" ht="15.75" customHeight="1">
      <c r="H837" s="405"/>
      <c r="I837" s="393"/>
    </row>
    <row r="838" spans="8:9" ht="15.75" customHeight="1">
      <c r="H838" s="405"/>
      <c r="I838" s="393"/>
    </row>
    <row r="839" spans="8:9" ht="15.75" customHeight="1">
      <c r="H839" s="405"/>
      <c r="I839" s="393"/>
    </row>
    <row r="840" spans="8:9" ht="15.75" customHeight="1">
      <c r="H840" s="405"/>
      <c r="I840" s="393"/>
    </row>
    <row r="841" spans="8:9" ht="15.75" customHeight="1">
      <c r="H841" s="405"/>
      <c r="I841" s="393"/>
    </row>
    <row r="842" spans="8:9" ht="15.75" customHeight="1">
      <c r="H842" s="405"/>
      <c r="I842" s="393"/>
    </row>
    <row r="843" spans="8:9" ht="15.75" customHeight="1">
      <c r="H843" s="405"/>
      <c r="I843" s="393"/>
    </row>
    <row r="844" spans="8:9" ht="15.75" customHeight="1">
      <c r="H844" s="405"/>
      <c r="I844" s="393"/>
    </row>
    <row r="845" spans="8:9" ht="15.75" customHeight="1">
      <c r="H845" s="405"/>
      <c r="I845" s="393"/>
    </row>
    <row r="846" spans="8:9" ht="15.75" customHeight="1">
      <c r="H846" s="405"/>
      <c r="I846" s="393"/>
    </row>
    <row r="847" spans="8:9" ht="15.75" customHeight="1">
      <c r="H847" s="405"/>
      <c r="I847" s="393"/>
    </row>
    <row r="848" spans="8:9" ht="15.75" customHeight="1">
      <c r="H848" s="405"/>
      <c r="I848" s="393"/>
    </row>
    <row r="849" spans="8:9" ht="15.75" customHeight="1">
      <c r="H849" s="405"/>
      <c r="I849" s="393"/>
    </row>
    <row r="850" spans="8:9" ht="15.75" customHeight="1">
      <c r="H850" s="405"/>
      <c r="I850" s="393"/>
    </row>
    <row r="851" spans="8:9" ht="15.75" customHeight="1">
      <c r="H851" s="405"/>
      <c r="I851" s="393"/>
    </row>
    <row r="852" spans="8:9" ht="15.75" customHeight="1">
      <c r="H852" s="405"/>
      <c r="I852" s="393"/>
    </row>
    <row r="853" spans="8:9" ht="15.75" customHeight="1">
      <c r="H853" s="405"/>
      <c r="I853" s="393"/>
    </row>
    <row r="854" spans="8:9" ht="15.75" customHeight="1">
      <c r="H854" s="405"/>
      <c r="I854" s="393"/>
    </row>
    <row r="855" spans="8:9" ht="15.75" customHeight="1">
      <c r="H855" s="405"/>
      <c r="I855" s="393"/>
    </row>
    <row r="856" spans="8:9" ht="15.75" customHeight="1">
      <c r="H856" s="405"/>
      <c r="I856" s="393"/>
    </row>
    <row r="857" spans="8:9" ht="15.75" customHeight="1">
      <c r="H857" s="405"/>
      <c r="I857" s="393"/>
    </row>
    <row r="858" spans="8:9" ht="15.75" customHeight="1">
      <c r="H858" s="405"/>
      <c r="I858" s="393"/>
    </row>
    <row r="859" spans="8:9" ht="15.75" customHeight="1">
      <c r="H859" s="405"/>
      <c r="I859" s="393"/>
    </row>
    <row r="860" spans="8:9" ht="15.75" customHeight="1">
      <c r="H860" s="405"/>
      <c r="I860" s="393"/>
    </row>
    <row r="861" spans="8:9" ht="15.75" customHeight="1">
      <c r="H861" s="405"/>
      <c r="I861" s="393"/>
    </row>
    <row r="862" spans="8:9" ht="15.75" customHeight="1">
      <c r="H862" s="405"/>
      <c r="I862" s="393"/>
    </row>
    <row r="863" spans="8:9" ht="15.75" customHeight="1">
      <c r="H863" s="405"/>
      <c r="I863" s="393"/>
    </row>
    <row r="864" spans="8:9" ht="15.75" customHeight="1">
      <c r="H864" s="405"/>
      <c r="I864" s="393"/>
    </row>
    <row r="865" spans="8:9" ht="15.75" customHeight="1">
      <c r="H865" s="405"/>
      <c r="I865" s="393"/>
    </row>
    <row r="866" spans="8:9" ht="15.75" customHeight="1">
      <c r="H866" s="405"/>
      <c r="I866" s="393"/>
    </row>
    <row r="867" spans="8:9" ht="15.75" customHeight="1">
      <c r="H867" s="405"/>
      <c r="I867" s="393"/>
    </row>
    <row r="868" spans="8:9" ht="15.75" customHeight="1">
      <c r="H868" s="405"/>
      <c r="I868" s="393"/>
    </row>
    <row r="869" spans="8:9" ht="15.75" customHeight="1">
      <c r="H869" s="405"/>
      <c r="I869" s="393"/>
    </row>
    <row r="870" spans="8:9" ht="15.75" customHeight="1">
      <c r="H870" s="405"/>
      <c r="I870" s="393"/>
    </row>
    <row r="871" spans="8:9" ht="15.75" customHeight="1">
      <c r="H871" s="405"/>
      <c r="I871" s="393"/>
    </row>
    <row r="872" spans="8:9" ht="15.75" customHeight="1">
      <c r="H872" s="405"/>
      <c r="I872" s="393"/>
    </row>
    <row r="873" spans="8:9" ht="15.75" customHeight="1">
      <c r="H873" s="405"/>
      <c r="I873" s="393"/>
    </row>
    <row r="874" spans="8:9" ht="15.75" customHeight="1">
      <c r="H874" s="405"/>
      <c r="I874" s="393"/>
    </row>
    <row r="875" spans="8:9" ht="15.75" customHeight="1">
      <c r="H875" s="405"/>
      <c r="I875" s="393"/>
    </row>
    <row r="876" spans="8:9" ht="15.75" customHeight="1">
      <c r="H876" s="405"/>
      <c r="I876" s="393"/>
    </row>
    <row r="877" spans="8:9" ht="15.75" customHeight="1">
      <c r="H877" s="405"/>
      <c r="I877" s="393"/>
    </row>
    <row r="878" spans="8:9" ht="15.75" customHeight="1">
      <c r="H878" s="405"/>
      <c r="I878" s="393"/>
    </row>
    <row r="879" spans="8:9" ht="15.75" customHeight="1">
      <c r="H879" s="405"/>
      <c r="I879" s="393"/>
    </row>
    <row r="880" spans="8:9" ht="15.75" customHeight="1">
      <c r="H880" s="405"/>
      <c r="I880" s="393"/>
    </row>
    <row r="881" spans="8:9" ht="15.75" customHeight="1">
      <c r="H881" s="405"/>
      <c r="I881" s="393"/>
    </row>
    <row r="882" spans="8:9" ht="15.75" customHeight="1">
      <c r="H882" s="405"/>
      <c r="I882" s="393"/>
    </row>
    <row r="883" spans="8:9" ht="15.75" customHeight="1">
      <c r="H883" s="405"/>
      <c r="I883" s="393"/>
    </row>
    <row r="884" spans="8:9" ht="15.75" customHeight="1">
      <c r="H884" s="405"/>
      <c r="I884" s="393"/>
    </row>
    <row r="885" spans="8:9" ht="15.75" customHeight="1">
      <c r="H885" s="405"/>
      <c r="I885" s="393"/>
    </row>
    <row r="886" spans="8:9" ht="15.75" customHeight="1">
      <c r="H886" s="405"/>
      <c r="I886" s="393"/>
    </row>
    <row r="887" spans="8:9" ht="15.75" customHeight="1">
      <c r="H887" s="405"/>
      <c r="I887" s="393"/>
    </row>
    <row r="888" spans="8:9" ht="15.75" customHeight="1">
      <c r="H888" s="405"/>
      <c r="I888" s="393"/>
    </row>
    <row r="889" spans="8:9" ht="15.75" customHeight="1">
      <c r="H889" s="405"/>
      <c r="I889" s="393"/>
    </row>
    <row r="890" spans="8:9" ht="15.75" customHeight="1">
      <c r="H890" s="405"/>
      <c r="I890" s="393"/>
    </row>
    <row r="891" spans="8:9" ht="15.75" customHeight="1">
      <c r="H891" s="405"/>
      <c r="I891" s="393"/>
    </row>
    <row r="892" spans="8:9" ht="15.75" customHeight="1">
      <c r="H892" s="405"/>
      <c r="I892" s="393"/>
    </row>
    <row r="893" spans="8:9" ht="15.75" customHeight="1">
      <c r="H893" s="405"/>
      <c r="I893" s="393"/>
    </row>
    <row r="894" spans="8:9" ht="15.75" customHeight="1">
      <c r="H894" s="405"/>
      <c r="I894" s="393"/>
    </row>
    <row r="895" spans="8:9" ht="15.75" customHeight="1">
      <c r="H895" s="405"/>
      <c r="I895" s="393"/>
    </row>
    <row r="896" spans="8:9" ht="15.75" customHeight="1">
      <c r="H896" s="405"/>
      <c r="I896" s="393"/>
    </row>
    <row r="897" spans="8:9" ht="15.75" customHeight="1">
      <c r="H897" s="405"/>
      <c r="I897" s="393"/>
    </row>
    <row r="898" spans="8:9" ht="15.75" customHeight="1">
      <c r="H898" s="405"/>
      <c r="I898" s="393"/>
    </row>
    <row r="899" spans="8:9" ht="15.75" customHeight="1">
      <c r="H899" s="405"/>
      <c r="I899" s="393"/>
    </row>
    <row r="900" spans="8:9" ht="15.75" customHeight="1">
      <c r="H900" s="405"/>
      <c r="I900" s="393"/>
    </row>
    <row r="901" spans="8:9" ht="15.75" customHeight="1">
      <c r="H901" s="405"/>
      <c r="I901" s="393"/>
    </row>
    <row r="902" spans="8:9" ht="15.75" customHeight="1">
      <c r="H902" s="405"/>
      <c r="I902" s="393"/>
    </row>
    <row r="903" spans="8:9" ht="15.75" customHeight="1">
      <c r="H903" s="405"/>
      <c r="I903" s="393"/>
    </row>
    <row r="904" spans="8:9" ht="15.75" customHeight="1">
      <c r="H904" s="405"/>
      <c r="I904" s="393"/>
    </row>
    <row r="905" spans="8:9" ht="15.75" customHeight="1">
      <c r="H905" s="405"/>
      <c r="I905" s="393"/>
    </row>
    <row r="906" spans="8:9" ht="15.75" customHeight="1">
      <c r="H906" s="405"/>
      <c r="I906" s="393"/>
    </row>
    <row r="907" spans="8:9" ht="15.75" customHeight="1">
      <c r="H907" s="405"/>
      <c r="I907" s="393"/>
    </row>
    <row r="908" spans="8:9" ht="15.75" customHeight="1">
      <c r="H908" s="405"/>
      <c r="I908" s="393"/>
    </row>
    <row r="909" spans="8:9" ht="15.75" customHeight="1">
      <c r="H909" s="405"/>
      <c r="I909" s="393"/>
    </row>
    <row r="910" spans="8:9" ht="15.75" customHeight="1">
      <c r="H910" s="405"/>
      <c r="I910" s="393"/>
    </row>
    <row r="911" spans="8:9" ht="15.75" customHeight="1">
      <c r="H911" s="405"/>
      <c r="I911" s="393"/>
    </row>
    <row r="912" spans="8:9" ht="15.75" customHeight="1">
      <c r="H912" s="405"/>
      <c r="I912" s="393"/>
    </row>
    <row r="913" spans="8:9" ht="15.75" customHeight="1">
      <c r="H913" s="405"/>
      <c r="I913" s="393"/>
    </row>
    <row r="914" spans="8:9" ht="15.75" customHeight="1">
      <c r="H914" s="405"/>
      <c r="I914" s="393"/>
    </row>
    <row r="915" spans="8:9" ht="15.75" customHeight="1">
      <c r="H915" s="405"/>
      <c r="I915" s="393"/>
    </row>
    <row r="916" spans="8:9" ht="15.75" customHeight="1">
      <c r="H916" s="405"/>
      <c r="I916" s="393"/>
    </row>
    <row r="917" spans="8:9" ht="15.75" customHeight="1">
      <c r="H917" s="405"/>
      <c r="I917" s="393"/>
    </row>
    <row r="918" spans="8:9" ht="15.75" customHeight="1">
      <c r="H918" s="405"/>
      <c r="I918" s="393"/>
    </row>
    <row r="919" spans="8:9" ht="15.75" customHeight="1">
      <c r="H919" s="405"/>
      <c r="I919" s="393"/>
    </row>
    <row r="920" spans="8:9" ht="15.75" customHeight="1">
      <c r="H920" s="405"/>
      <c r="I920" s="393"/>
    </row>
    <row r="921" spans="8:9" ht="15.75" customHeight="1">
      <c r="H921" s="405"/>
      <c r="I921" s="393"/>
    </row>
    <row r="922" spans="8:9" ht="15.75" customHeight="1">
      <c r="H922" s="405"/>
      <c r="I922" s="393"/>
    </row>
    <row r="923" spans="8:9" ht="15.75" customHeight="1">
      <c r="H923" s="405"/>
      <c r="I923" s="393"/>
    </row>
    <row r="924" spans="8:9" ht="15.75" customHeight="1">
      <c r="H924" s="405"/>
      <c r="I924" s="393"/>
    </row>
    <row r="925" spans="8:9" ht="15.75" customHeight="1">
      <c r="H925" s="405"/>
      <c r="I925" s="393"/>
    </row>
    <row r="926" spans="8:9" ht="15.75" customHeight="1">
      <c r="H926" s="405"/>
      <c r="I926" s="393"/>
    </row>
    <row r="927" spans="8:9" ht="15.75" customHeight="1">
      <c r="H927" s="405"/>
      <c r="I927" s="393"/>
    </row>
    <row r="928" spans="8:9" ht="15.75" customHeight="1">
      <c r="H928" s="405"/>
      <c r="I928" s="393"/>
    </row>
    <row r="929" spans="8:9" ht="15.75" customHeight="1">
      <c r="H929" s="405"/>
      <c r="I929" s="393"/>
    </row>
    <row r="930" spans="8:9" ht="15.75" customHeight="1">
      <c r="H930" s="405"/>
      <c r="I930" s="393"/>
    </row>
    <row r="931" spans="8:9" ht="15.75" customHeight="1">
      <c r="H931" s="405"/>
      <c r="I931" s="393"/>
    </row>
    <row r="932" spans="8:9" ht="15.75" customHeight="1">
      <c r="H932" s="405"/>
      <c r="I932" s="393"/>
    </row>
    <row r="933" spans="8:9" ht="15.75" customHeight="1">
      <c r="H933" s="405"/>
      <c r="I933" s="393"/>
    </row>
    <row r="934" spans="8:9" ht="15.75" customHeight="1">
      <c r="H934" s="405"/>
      <c r="I934" s="393"/>
    </row>
    <row r="935" spans="8:9" ht="15.75" customHeight="1">
      <c r="H935" s="405"/>
      <c r="I935" s="393"/>
    </row>
    <row r="936" spans="8:9" ht="15.75" customHeight="1">
      <c r="H936" s="405"/>
      <c r="I936" s="393"/>
    </row>
    <row r="937" spans="8:9" ht="15.75" customHeight="1">
      <c r="H937" s="405"/>
      <c r="I937" s="393"/>
    </row>
    <row r="938" spans="8:9" ht="15.75" customHeight="1">
      <c r="H938" s="405"/>
      <c r="I938" s="393"/>
    </row>
    <row r="939" spans="8:9" ht="15.75" customHeight="1">
      <c r="H939" s="405"/>
      <c r="I939" s="393"/>
    </row>
    <row r="940" spans="8:9" ht="15.75" customHeight="1">
      <c r="H940" s="405"/>
      <c r="I940" s="393"/>
    </row>
    <row r="941" spans="8:9" ht="15.75" customHeight="1">
      <c r="H941" s="405"/>
      <c r="I941" s="393"/>
    </row>
    <row r="942" spans="8:9" ht="15.75" customHeight="1">
      <c r="H942" s="405"/>
      <c r="I942" s="393"/>
    </row>
    <row r="943" spans="8:9" ht="15.75" customHeight="1">
      <c r="H943" s="405"/>
      <c r="I943" s="393"/>
    </row>
    <row r="944" spans="8:9" ht="15.75" customHeight="1">
      <c r="H944" s="405"/>
      <c r="I944" s="393"/>
    </row>
    <row r="945" spans="8:9" ht="15.75" customHeight="1">
      <c r="H945" s="405"/>
      <c r="I945" s="393"/>
    </row>
    <row r="946" spans="8:9" ht="15.75" customHeight="1">
      <c r="H946" s="405"/>
      <c r="I946" s="393"/>
    </row>
    <row r="947" spans="8:9" ht="15.75" customHeight="1">
      <c r="H947" s="405"/>
      <c r="I947" s="393"/>
    </row>
    <row r="948" spans="8:9" ht="15.75" customHeight="1">
      <c r="H948" s="405"/>
      <c r="I948" s="393"/>
    </row>
    <row r="949" spans="8:9" ht="15.75" customHeight="1">
      <c r="H949" s="405"/>
      <c r="I949" s="393"/>
    </row>
    <row r="950" spans="8:9" ht="15.75" customHeight="1">
      <c r="H950" s="405"/>
      <c r="I950" s="393"/>
    </row>
    <row r="951" spans="8:9" ht="15.75" customHeight="1">
      <c r="H951" s="405"/>
      <c r="I951" s="393"/>
    </row>
    <row r="952" spans="8:9" ht="15.75" customHeight="1">
      <c r="H952" s="405"/>
      <c r="I952" s="393"/>
    </row>
    <row r="953" spans="8:9" ht="15.75" customHeight="1">
      <c r="H953" s="405"/>
      <c r="I953" s="393"/>
    </row>
    <row r="954" spans="8:9" ht="15.75" customHeight="1">
      <c r="H954" s="405"/>
      <c r="I954" s="393"/>
    </row>
    <row r="955" spans="8:9" ht="15.75" customHeight="1">
      <c r="H955" s="405"/>
      <c r="I955" s="393"/>
    </row>
    <row r="956" spans="8:9" ht="15.75" customHeight="1">
      <c r="H956" s="405"/>
      <c r="I956" s="393"/>
    </row>
    <row r="957" spans="8:9" ht="15.75" customHeight="1">
      <c r="H957" s="405"/>
      <c r="I957" s="393"/>
    </row>
    <row r="958" spans="8:9" ht="15.75" customHeight="1">
      <c r="H958" s="405"/>
      <c r="I958" s="393"/>
    </row>
    <row r="959" spans="8:9" ht="15.75" customHeight="1">
      <c r="H959" s="405"/>
      <c r="I959" s="393"/>
    </row>
    <row r="960" spans="8:9" ht="15.75" customHeight="1">
      <c r="H960" s="405"/>
      <c r="I960" s="393"/>
    </row>
    <row r="961" spans="8:9" ht="15.75" customHeight="1">
      <c r="H961" s="405"/>
      <c r="I961" s="393"/>
    </row>
    <row r="962" spans="8:9" ht="15.75" customHeight="1">
      <c r="H962" s="405"/>
      <c r="I962" s="393"/>
    </row>
    <row r="963" spans="8:9" ht="15.75" customHeight="1">
      <c r="H963" s="405"/>
      <c r="I963" s="393"/>
    </row>
    <row r="964" spans="8:9" ht="15.75" customHeight="1">
      <c r="H964" s="405"/>
      <c r="I964" s="393"/>
    </row>
    <row r="965" spans="8:9" ht="15.75" customHeight="1">
      <c r="H965" s="405"/>
      <c r="I965" s="393"/>
    </row>
    <row r="966" spans="8:9" ht="15.75" customHeight="1">
      <c r="H966" s="405"/>
      <c r="I966" s="393"/>
    </row>
    <row r="967" spans="8:9" ht="15.75" customHeight="1">
      <c r="H967" s="405"/>
      <c r="I967" s="393"/>
    </row>
    <row r="968" spans="8:9" ht="15.75" customHeight="1">
      <c r="H968" s="405"/>
      <c r="I968" s="393"/>
    </row>
    <row r="969" spans="8:9" ht="15.75" customHeight="1">
      <c r="H969" s="405"/>
      <c r="I969" s="393"/>
    </row>
    <row r="970" spans="8:9" ht="15.75" customHeight="1">
      <c r="H970" s="405"/>
      <c r="I970" s="393"/>
    </row>
    <row r="971" spans="8:9" ht="15.75" customHeight="1">
      <c r="H971" s="405"/>
      <c r="I971" s="393"/>
    </row>
    <row r="972" spans="8:9" ht="15.75" customHeight="1">
      <c r="H972" s="405"/>
      <c r="I972" s="393"/>
    </row>
    <row r="973" spans="8:9" ht="15.75" customHeight="1">
      <c r="H973" s="405"/>
      <c r="I973" s="393"/>
    </row>
    <row r="974" spans="8:9" ht="15.75" customHeight="1">
      <c r="H974" s="405"/>
      <c r="I974" s="393"/>
    </row>
    <row r="975" spans="8:9" ht="15.75" customHeight="1">
      <c r="H975" s="405"/>
      <c r="I975" s="393"/>
    </row>
    <row r="976" spans="8:9" ht="15.75" customHeight="1">
      <c r="H976" s="405"/>
      <c r="I976" s="393"/>
    </row>
    <row r="977" spans="8:9" ht="15.75" customHeight="1">
      <c r="H977" s="405"/>
      <c r="I977" s="393"/>
    </row>
    <row r="978" spans="8:9" ht="15.75" customHeight="1">
      <c r="H978" s="405"/>
      <c r="I978" s="393"/>
    </row>
    <row r="979" spans="8:9" ht="15.75" customHeight="1">
      <c r="H979" s="405"/>
      <c r="I979" s="393"/>
    </row>
    <row r="980" spans="8:9" ht="15.75" customHeight="1">
      <c r="H980" s="405"/>
      <c r="I980" s="393"/>
    </row>
    <row r="981" spans="8:9" ht="15.75" customHeight="1">
      <c r="H981" s="405"/>
      <c r="I981" s="393"/>
    </row>
    <row r="982" spans="8:9" ht="15.75" customHeight="1">
      <c r="H982" s="405"/>
      <c r="I982" s="393"/>
    </row>
    <row r="983" spans="8:9" ht="15.75" customHeight="1">
      <c r="H983" s="405"/>
      <c r="I983" s="393"/>
    </row>
    <row r="984" spans="8:9" ht="15.75" customHeight="1">
      <c r="H984" s="405"/>
      <c r="I984" s="393"/>
    </row>
    <row r="985" spans="8:9" ht="15.75" customHeight="1">
      <c r="H985" s="405"/>
      <c r="I985" s="393"/>
    </row>
    <row r="986" spans="8:9" ht="15.75" customHeight="1">
      <c r="H986" s="405"/>
      <c r="I986" s="393"/>
    </row>
    <row r="987" spans="8:9" ht="15.75" customHeight="1">
      <c r="H987" s="405"/>
      <c r="I987" s="393"/>
    </row>
    <row r="988" spans="8:9" ht="15.75" customHeight="1">
      <c r="H988" s="405"/>
      <c r="I988" s="393"/>
    </row>
    <row r="989" spans="8:9" ht="15.75" customHeight="1">
      <c r="H989" s="405"/>
      <c r="I989" s="393"/>
    </row>
    <row r="990" spans="8:9" ht="15.75" customHeight="1">
      <c r="H990" s="405"/>
      <c r="I990" s="393"/>
    </row>
    <row r="991" spans="8:9" ht="15.75" customHeight="1">
      <c r="H991" s="405"/>
      <c r="I991" s="393"/>
    </row>
    <row r="992" spans="8:9" ht="15.75" customHeight="1">
      <c r="H992" s="405"/>
      <c r="I992" s="393"/>
    </row>
    <row r="993" spans="8:9" ht="15.75" customHeight="1">
      <c r="H993" s="405"/>
      <c r="I993" s="393"/>
    </row>
    <row r="994" spans="8:9" ht="15.75" customHeight="1">
      <c r="H994" s="405"/>
      <c r="I994" s="393"/>
    </row>
    <row r="995" spans="8:9" ht="15.75" customHeight="1">
      <c r="H995" s="405"/>
      <c r="I995" s="393"/>
    </row>
    <row r="996" spans="8:9" ht="15.75" customHeight="1">
      <c r="H996" s="405"/>
      <c r="I996" s="393"/>
    </row>
    <row r="997" spans="8:9" ht="15.75" customHeight="1">
      <c r="H997" s="405"/>
      <c r="I997" s="393"/>
    </row>
    <row r="998" spans="8:9" ht="15.75" customHeight="1">
      <c r="H998" s="405"/>
      <c r="I998" s="393"/>
    </row>
    <row r="999" spans="8:9" ht="15.75" customHeight="1">
      <c r="H999" s="405"/>
      <c r="I999" s="393"/>
    </row>
    <row r="1000" spans="8:9" ht="15.75" customHeight="1">
      <c r="H1000" s="405"/>
      <c r="I1000" s="393"/>
    </row>
  </sheetData>
  <mergeCells count="17">
    <mergeCell ref="B2:B42"/>
    <mergeCell ref="D2:D3"/>
    <mergeCell ref="D4:D10"/>
    <mergeCell ref="D11:D12"/>
    <mergeCell ref="D13:D15"/>
    <mergeCell ref="D16:D18"/>
    <mergeCell ref="D19:D21"/>
    <mergeCell ref="C35:C39"/>
    <mergeCell ref="D35:D36"/>
    <mergeCell ref="D37:D39"/>
    <mergeCell ref="C40:C42"/>
    <mergeCell ref="D40:D42"/>
    <mergeCell ref="C2:C22"/>
    <mergeCell ref="C23:C34"/>
    <mergeCell ref="D23:D25"/>
    <mergeCell ref="D26:D29"/>
    <mergeCell ref="D30:D3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L1000"/>
  <sheetViews>
    <sheetView zoomScale="46" workbookViewId="0">
      <pane ySplit="3" topLeftCell="A4" activePane="bottomLeft" state="frozen"/>
      <selection pane="bottomLeft" activeCell="AE7" sqref="AE7"/>
    </sheetView>
  </sheetViews>
  <sheetFormatPr baseColWidth="10" defaultColWidth="12.6640625" defaultRowHeight="15" customHeight="1"/>
  <cols>
    <col min="1" max="1" width="7.6640625" customWidth="1"/>
    <col min="2" max="2" width="27.1640625" customWidth="1"/>
    <col min="3" max="3" width="44.6640625" customWidth="1"/>
    <col min="4" max="4" width="38.6640625" customWidth="1"/>
    <col min="5" max="5" width="52.1640625" customWidth="1"/>
    <col min="6" max="6" width="28.83203125" customWidth="1"/>
    <col min="7" max="7" width="40.33203125" customWidth="1"/>
    <col min="8" max="8" width="36.5" customWidth="1"/>
    <col min="9" max="9" width="32.6640625" customWidth="1"/>
    <col min="10" max="10" width="51" customWidth="1"/>
    <col min="11" max="11" width="39.1640625" customWidth="1"/>
    <col min="12" max="12" width="41.83203125" customWidth="1"/>
    <col min="13" max="13" width="37.1640625" customWidth="1"/>
    <col min="14" max="14" width="2.5" customWidth="1"/>
    <col min="15" max="15" width="17.83203125" customWidth="1"/>
    <col min="16" max="16" width="13.83203125" customWidth="1"/>
    <col min="17" max="17" width="16.83203125" customWidth="1"/>
    <col min="18" max="18" width="11.5" customWidth="1"/>
    <col min="19" max="19" width="12.33203125" customWidth="1"/>
    <col min="20" max="20" width="10.6640625" customWidth="1"/>
    <col min="21" max="21" width="7.6640625" customWidth="1"/>
    <col min="22" max="22" width="11.5" customWidth="1"/>
    <col min="23" max="23" width="9.6640625" customWidth="1"/>
    <col min="24" max="24" width="14.1640625" customWidth="1"/>
    <col min="25" max="25" width="2.5" customWidth="1"/>
    <col min="26" max="26" width="17.1640625" customWidth="1"/>
    <col min="27" max="27" width="24.33203125" customWidth="1"/>
    <col min="28" max="28" width="17.83203125" customWidth="1"/>
    <col min="29" max="29" width="15.1640625" customWidth="1"/>
    <col min="30" max="30" width="17" customWidth="1"/>
    <col min="31" max="31" width="14" customWidth="1"/>
    <col min="32" max="32" width="24.1640625" customWidth="1"/>
    <col min="33" max="33" width="2.5" customWidth="1"/>
    <col min="34" max="34" width="69.33203125" customWidth="1"/>
    <col min="35" max="35" width="33.1640625" customWidth="1"/>
    <col min="36" max="36" width="77.83203125" customWidth="1"/>
    <col min="37" max="37" width="21.33203125" customWidth="1"/>
    <col min="38" max="38" width="7.6640625" customWidth="1"/>
  </cols>
  <sheetData>
    <row r="1" spans="1:38">
      <c r="A1" s="476"/>
      <c r="B1" s="466" t="s">
        <v>176</v>
      </c>
      <c r="C1" s="467"/>
      <c r="D1" s="467"/>
      <c r="E1" s="467"/>
      <c r="F1" s="467"/>
      <c r="G1" s="467"/>
      <c r="H1" s="467"/>
      <c r="I1" s="467"/>
      <c r="J1" s="467"/>
      <c r="K1" s="467"/>
      <c r="L1" s="467"/>
      <c r="M1" s="467"/>
      <c r="N1" s="476"/>
      <c r="O1" s="466" t="s">
        <v>177</v>
      </c>
      <c r="P1" s="467"/>
      <c r="Q1" s="467"/>
      <c r="R1" s="467"/>
      <c r="S1" s="467"/>
      <c r="T1" s="467"/>
      <c r="U1" s="467"/>
      <c r="V1" s="467"/>
      <c r="W1" s="467"/>
      <c r="X1" s="467"/>
      <c r="Y1" s="476"/>
      <c r="Z1" s="478" t="s">
        <v>178</v>
      </c>
      <c r="AA1" s="428"/>
      <c r="AB1" s="428"/>
      <c r="AC1" s="428"/>
      <c r="AD1" s="428"/>
      <c r="AE1" s="428"/>
      <c r="AF1" s="428"/>
      <c r="AG1" s="476"/>
      <c r="AH1" s="478" t="s">
        <v>179</v>
      </c>
      <c r="AI1" s="428"/>
      <c r="AJ1" s="428"/>
      <c r="AK1" s="428"/>
      <c r="AL1" s="128"/>
    </row>
    <row r="2" spans="1:38" ht="25.5" customHeight="1">
      <c r="A2" s="477"/>
      <c r="B2" s="468" t="s">
        <v>180</v>
      </c>
      <c r="C2" s="469"/>
      <c r="D2" s="469"/>
      <c r="E2" s="469"/>
      <c r="F2" s="470"/>
      <c r="G2" s="471" t="s">
        <v>181</v>
      </c>
      <c r="H2" s="470"/>
      <c r="I2" s="472" t="s">
        <v>182</v>
      </c>
      <c r="J2" s="469"/>
      <c r="K2" s="469"/>
      <c r="L2" s="470"/>
      <c r="M2" s="479" t="s">
        <v>183</v>
      </c>
      <c r="N2" s="477"/>
      <c r="O2" s="481" t="s">
        <v>184</v>
      </c>
      <c r="P2" s="469"/>
      <c r="Q2" s="470"/>
      <c r="R2" s="481" t="s">
        <v>185</v>
      </c>
      <c r="S2" s="469"/>
      <c r="T2" s="469"/>
      <c r="U2" s="470"/>
      <c r="V2" s="482" t="s">
        <v>186</v>
      </c>
      <c r="W2" s="482" t="s">
        <v>187</v>
      </c>
      <c r="X2" s="483" t="s">
        <v>188</v>
      </c>
      <c r="Y2" s="477"/>
      <c r="Z2" s="474" t="s">
        <v>189</v>
      </c>
      <c r="AA2" s="474" t="s">
        <v>190</v>
      </c>
      <c r="AB2" s="474" t="s">
        <v>191</v>
      </c>
      <c r="AC2" s="475" t="s">
        <v>192</v>
      </c>
      <c r="AD2" s="475" t="s">
        <v>193</v>
      </c>
      <c r="AE2" s="474" t="s">
        <v>194</v>
      </c>
      <c r="AF2" s="475" t="s">
        <v>195</v>
      </c>
      <c r="AG2" s="477"/>
      <c r="AH2" s="473" t="s">
        <v>196</v>
      </c>
      <c r="AI2" s="473" t="s">
        <v>197</v>
      </c>
      <c r="AJ2" s="473" t="s">
        <v>198</v>
      </c>
      <c r="AK2" s="473" t="s">
        <v>199</v>
      </c>
      <c r="AL2" s="128"/>
    </row>
    <row r="3" spans="1:38" ht="42">
      <c r="A3" s="467"/>
      <c r="B3" s="15" t="s">
        <v>200</v>
      </c>
      <c r="C3" s="15" t="s">
        <v>201</v>
      </c>
      <c r="D3" s="15" t="s">
        <v>202</v>
      </c>
      <c r="E3" s="15" t="s">
        <v>203</v>
      </c>
      <c r="F3" s="15" t="s">
        <v>204</v>
      </c>
      <c r="G3" s="16" t="s">
        <v>205</v>
      </c>
      <c r="H3" s="16" t="s">
        <v>206</v>
      </c>
      <c r="I3" s="17" t="s">
        <v>207</v>
      </c>
      <c r="J3" s="18" t="s">
        <v>208</v>
      </c>
      <c r="K3" s="18" t="s">
        <v>209</v>
      </c>
      <c r="L3" s="18" t="s">
        <v>210</v>
      </c>
      <c r="M3" s="480"/>
      <c r="N3" s="467"/>
      <c r="O3" s="19" t="s">
        <v>211</v>
      </c>
      <c r="P3" s="19" t="s">
        <v>212</v>
      </c>
      <c r="Q3" s="19" t="s">
        <v>213</v>
      </c>
      <c r="R3" s="19" t="s">
        <v>214</v>
      </c>
      <c r="S3" s="19" t="s">
        <v>215</v>
      </c>
      <c r="T3" s="19" t="s">
        <v>216</v>
      </c>
      <c r="U3" s="19" t="s">
        <v>217</v>
      </c>
      <c r="V3" s="480"/>
      <c r="W3" s="480"/>
      <c r="X3" s="480"/>
      <c r="Y3" s="467"/>
      <c r="Z3" s="467"/>
      <c r="AA3" s="467"/>
      <c r="AB3" s="467"/>
      <c r="AC3" s="467"/>
      <c r="AD3" s="467"/>
      <c r="AE3" s="467"/>
      <c r="AF3" s="467"/>
      <c r="AG3" s="467"/>
      <c r="AH3" s="467"/>
      <c r="AI3" s="467"/>
      <c r="AJ3" s="467"/>
      <c r="AK3" s="467"/>
      <c r="AL3" s="128"/>
    </row>
    <row r="4" spans="1:38" ht="84">
      <c r="A4" s="22">
        <v>0</v>
      </c>
      <c r="B4" s="24" t="s">
        <v>218</v>
      </c>
      <c r="C4" s="24" t="s">
        <v>219</v>
      </c>
      <c r="D4" s="24" t="s">
        <v>220</v>
      </c>
      <c r="E4" s="24" t="s">
        <v>221</v>
      </c>
      <c r="F4" s="26" t="s">
        <v>222</v>
      </c>
      <c r="G4" s="24" t="s">
        <v>223</v>
      </c>
      <c r="H4" s="130" t="s">
        <v>224</v>
      </c>
      <c r="I4" s="24" t="s">
        <v>225</v>
      </c>
      <c r="J4" s="24" t="s">
        <v>226</v>
      </c>
      <c r="K4" s="24" t="s">
        <v>227</v>
      </c>
      <c r="L4" s="24" t="s">
        <v>228</v>
      </c>
      <c r="M4" s="24" t="s">
        <v>229</v>
      </c>
      <c r="N4" s="22">
        <v>0</v>
      </c>
      <c r="O4" s="130" t="s">
        <v>230</v>
      </c>
      <c r="P4" s="130" t="s">
        <v>230</v>
      </c>
      <c r="Q4" s="130" t="s">
        <v>230</v>
      </c>
      <c r="R4" s="130" t="s">
        <v>230</v>
      </c>
      <c r="S4" s="130" t="s">
        <v>230</v>
      </c>
      <c r="T4" s="130" t="s">
        <v>230</v>
      </c>
      <c r="U4" s="130" t="s">
        <v>230</v>
      </c>
      <c r="V4" s="130" t="s">
        <v>230</v>
      </c>
      <c r="W4" s="130" t="s">
        <v>230</v>
      </c>
      <c r="X4" s="130" t="s">
        <v>230</v>
      </c>
      <c r="Y4" s="22">
        <v>0</v>
      </c>
      <c r="Z4" s="130" t="s">
        <v>230</v>
      </c>
      <c r="AA4" s="130" t="s">
        <v>230</v>
      </c>
      <c r="AB4" s="130" t="s">
        <v>230</v>
      </c>
      <c r="AC4" s="130" t="s">
        <v>230</v>
      </c>
      <c r="AD4" s="130" t="s">
        <v>230</v>
      </c>
      <c r="AE4" s="130" t="s">
        <v>230</v>
      </c>
      <c r="AF4" s="130" t="s">
        <v>230</v>
      </c>
      <c r="AG4" s="22">
        <v>0</v>
      </c>
      <c r="AH4" s="130" t="s">
        <v>231</v>
      </c>
      <c r="AI4" s="130" t="s">
        <v>231</v>
      </c>
      <c r="AJ4" s="130" t="s">
        <v>231</v>
      </c>
      <c r="AK4" s="130" t="s">
        <v>232</v>
      </c>
      <c r="AL4" s="28"/>
    </row>
    <row r="5" spans="1:38" ht="140">
      <c r="A5" s="22">
        <v>1</v>
      </c>
      <c r="B5" s="130" t="s">
        <v>233</v>
      </c>
      <c r="C5" s="130" t="s">
        <v>234</v>
      </c>
      <c r="D5" s="130" t="s">
        <v>235</v>
      </c>
      <c r="E5" s="130" t="s">
        <v>236</v>
      </c>
      <c r="F5" s="130" t="s">
        <v>237</v>
      </c>
      <c r="G5" s="130" t="s">
        <v>238</v>
      </c>
      <c r="H5" s="130" t="s">
        <v>239</v>
      </c>
      <c r="I5" s="130" t="s">
        <v>240</v>
      </c>
      <c r="J5" s="130" t="s">
        <v>241</v>
      </c>
      <c r="K5" s="130" t="s">
        <v>242</v>
      </c>
      <c r="L5" s="24" t="s">
        <v>243</v>
      </c>
      <c r="M5" s="24" t="s">
        <v>244</v>
      </c>
      <c r="N5" s="22">
        <v>1</v>
      </c>
      <c r="O5" s="130" t="s">
        <v>245</v>
      </c>
      <c r="P5" s="130" t="s">
        <v>246</v>
      </c>
      <c r="Q5" s="130" t="s">
        <v>246</v>
      </c>
      <c r="R5" s="130" t="s">
        <v>247</v>
      </c>
      <c r="S5" s="130" t="s">
        <v>248</v>
      </c>
      <c r="T5" s="130" t="s">
        <v>249</v>
      </c>
      <c r="U5" s="130" t="s">
        <v>250</v>
      </c>
      <c r="V5" s="130" t="s">
        <v>251</v>
      </c>
      <c r="W5" s="130" t="s">
        <v>252</v>
      </c>
      <c r="X5" s="130" t="s">
        <v>253</v>
      </c>
      <c r="Y5" s="22">
        <v>1</v>
      </c>
      <c r="Z5" s="130" t="s">
        <v>254</v>
      </c>
      <c r="AA5" s="130" t="s">
        <v>255</v>
      </c>
      <c r="AB5" s="130" t="s">
        <v>256</v>
      </c>
      <c r="AC5" s="130" t="s">
        <v>257</v>
      </c>
      <c r="AD5" s="130" t="s">
        <v>258</v>
      </c>
      <c r="AE5" s="130" t="s">
        <v>259</v>
      </c>
      <c r="AF5" s="130" t="s">
        <v>260</v>
      </c>
      <c r="AG5" s="22">
        <v>1</v>
      </c>
      <c r="AH5" s="130" t="s">
        <v>261</v>
      </c>
      <c r="AI5" s="130" t="s">
        <v>262</v>
      </c>
      <c r="AJ5" s="130" t="s">
        <v>263</v>
      </c>
      <c r="AK5" s="130" t="s">
        <v>264</v>
      </c>
      <c r="AL5" s="28"/>
    </row>
    <row r="6" spans="1:38" ht="140">
      <c r="A6" s="22">
        <v>2</v>
      </c>
      <c r="B6" s="130" t="s">
        <v>265</v>
      </c>
      <c r="C6" s="130" t="s">
        <v>266</v>
      </c>
      <c r="D6" s="130" t="s">
        <v>267</v>
      </c>
      <c r="E6" s="130" t="s">
        <v>268</v>
      </c>
      <c r="F6" s="130" t="s">
        <v>269</v>
      </c>
      <c r="G6" s="130" t="s">
        <v>270</v>
      </c>
      <c r="H6" s="130" t="s">
        <v>271</v>
      </c>
      <c r="I6" s="130" t="s">
        <v>272</v>
      </c>
      <c r="J6" s="130" t="s">
        <v>273</v>
      </c>
      <c r="K6" s="130" t="s">
        <v>274</v>
      </c>
      <c r="L6" s="24" t="s">
        <v>275</v>
      </c>
      <c r="M6" s="130" t="s">
        <v>276</v>
      </c>
      <c r="N6" s="22">
        <v>2</v>
      </c>
      <c r="O6" s="130" t="s">
        <v>277</v>
      </c>
      <c r="P6" s="130" t="s">
        <v>278</v>
      </c>
      <c r="Q6" s="130" t="s">
        <v>279</v>
      </c>
      <c r="R6" s="130" t="s">
        <v>280</v>
      </c>
      <c r="S6" s="130" t="s">
        <v>281</v>
      </c>
      <c r="T6" s="130" t="s">
        <v>282</v>
      </c>
      <c r="U6" s="130" t="s">
        <v>283</v>
      </c>
      <c r="V6" s="130" t="s">
        <v>284</v>
      </c>
      <c r="W6" s="130" t="s">
        <v>285</v>
      </c>
      <c r="X6" s="130" t="s">
        <v>286</v>
      </c>
      <c r="Y6" s="22">
        <v>2</v>
      </c>
      <c r="Z6" s="130" t="s">
        <v>287</v>
      </c>
      <c r="AA6" s="130" t="s">
        <v>288</v>
      </c>
      <c r="AB6" s="130" t="s">
        <v>289</v>
      </c>
      <c r="AC6" s="130" t="s">
        <v>290</v>
      </c>
      <c r="AD6" s="130" t="s">
        <v>291</v>
      </c>
      <c r="AE6" s="130" t="s">
        <v>292</v>
      </c>
      <c r="AF6" s="130" t="s">
        <v>293</v>
      </c>
      <c r="AG6" s="22">
        <v>2</v>
      </c>
      <c r="AH6" s="130" t="s">
        <v>294</v>
      </c>
      <c r="AI6" s="130" t="s">
        <v>295</v>
      </c>
      <c r="AJ6" s="130" t="s">
        <v>296</v>
      </c>
      <c r="AK6" s="130" t="s">
        <v>297</v>
      </c>
      <c r="AL6" s="28"/>
    </row>
    <row r="7" spans="1:38" ht="154">
      <c r="A7" s="22">
        <v>3</v>
      </c>
      <c r="B7" s="411" t="s">
        <v>298</v>
      </c>
      <c r="C7" s="411" t="s">
        <v>299</v>
      </c>
      <c r="D7" s="411" t="s">
        <v>300</v>
      </c>
      <c r="E7" s="411" t="s">
        <v>301</v>
      </c>
      <c r="F7" s="34" t="s">
        <v>302</v>
      </c>
      <c r="G7" s="411" t="s">
        <v>303</v>
      </c>
      <c r="H7" s="411" t="s">
        <v>304</v>
      </c>
      <c r="I7" s="411" t="s">
        <v>305</v>
      </c>
      <c r="J7" s="411" t="s">
        <v>306</v>
      </c>
      <c r="K7" s="411" t="s">
        <v>307</v>
      </c>
      <c r="L7" s="411" t="s">
        <v>308</v>
      </c>
      <c r="M7" s="411" t="s">
        <v>309</v>
      </c>
      <c r="N7" s="35">
        <v>3</v>
      </c>
      <c r="O7" s="411" t="s">
        <v>310</v>
      </c>
      <c r="P7" s="24" t="s">
        <v>311</v>
      </c>
      <c r="Q7" s="24" t="s">
        <v>312</v>
      </c>
      <c r="R7" s="24" t="s">
        <v>313</v>
      </c>
      <c r="S7" s="24" t="s">
        <v>314</v>
      </c>
      <c r="T7" s="24" t="s">
        <v>315</v>
      </c>
      <c r="U7" s="24" t="s">
        <v>316</v>
      </c>
      <c r="V7" s="24" t="s">
        <v>317</v>
      </c>
      <c r="W7" s="24"/>
      <c r="X7" s="24" t="s">
        <v>318</v>
      </c>
      <c r="Y7" s="36">
        <v>3</v>
      </c>
      <c r="Z7" s="395" t="s">
        <v>319</v>
      </c>
      <c r="AA7" s="130" t="s">
        <v>320</v>
      </c>
      <c r="AB7" s="130" t="s">
        <v>321</v>
      </c>
      <c r="AC7" s="130" t="s">
        <v>322</v>
      </c>
      <c r="AD7" s="130" t="s">
        <v>323</v>
      </c>
      <c r="AE7" s="130" t="s">
        <v>324</v>
      </c>
      <c r="AF7" s="130" t="s">
        <v>325</v>
      </c>
      <c r="AG7" s="22">
        <v>3</v>
      </c>
      <c r="AH7" s="411" t="s">
        <v>326</v>
      </c>
      <c r="AI7" s="24" t="s">
        <v>327</v>
      </c>
      <c r="AJ7" s="24" t="s">
        <v>328</v>
      </c>
      <c r="AK7" s="24" t="s">
        <v>329</v>
      </c>
      <c r="AL7" s="28"/>
    </row>
    <row r="8" spans="1:38" s="244" customFormat="1">
      <c r="B8" s="245">
        <v>0</v>
      </c>
      <c r="C8" s="245">
        <v>0</v>
      </c>
      <c r="D8" s="245">
        <v>0</v>
      </c>
      <c r="E8" s="245">
        <v>0</v>
      </c>
      <c r="F8" s="245">
        <v>0</v>
      </c>
      <c r="G8" s="245">
        <v>0</v>
      </c>
      <c r="H8" s="245">
        <v>0</v>
      </c>
      <c r="I8" s="245">
        <v>0</v>
      </c>
      <c r="J8" s="245">
        <v>0</v>
      </c>
      <c r="K8" s="245">
        <v>0</v>
      </c>
      <c r="L8" s="245">
        <v>0</v>
      </c>
      <c r="M8" s="246">
        <v>0</v>
      </c>
      <c r="N8" s="247"/>
      <c r="O8" s="248">
        <v>0</v>
      </c>
      <c r="Z8" s="249">
        <v>0</v>
      </c>
      <c r="AH8" s="246">
        <v>0</v>
      </c>
    </row>
    <row r="9" spans="1:38" ht="42" customHeight="1">
      <c r="A9" s="128"/>
      <c r="B9" s="128"/>
      <c r="C9" s="128"/>
      <c r="D9" s="128"/>
      <c r="E9" s="128"/>
      <c r="F9" s="126"/>
      <c r="G9" s="128"/>
      <c r="H9" s="128"/>
      <c r="I9" s="128"/>
      <c r="J9" s="128"/>
      <c r="K9" s="128"/>
      <c r="L9" s="128"/>
      <c r="M9" s="125"/>
      <c r="N9" s="128"/>
      <c r="O9" s="125"/>
      <c r="P9" s="128"/>
      <c r="Q9" s="128"/>
      <c r="R9" s="128"/>
      <c r="S9" s="128"/>
      <c r="T9" s="128"/>
      <c r="U9" s="128"/>
      <c r="V9" s="128"/>
      <c r="W9" s="128"/>
      <c r="X9" s="128"/>
      <c r="Y9" s="128"/>
      <c r="Z9" s="125"/>
      <c r="AA9" s="128"/>
      <c r="AB9" s="128"/>
      <c r="AC9" s="128"/>
      <c r="AD9" s="128"/>
      <c r="AE9" s="128"/>
      <c r="AF9" s="128"/>
      <c r="AG9" s="128"/>
      <c r="AH9" s="125"/>
      <c r="AI9" s="128"/>
      <c r="AJ9" s="128"/>
      <c r="AK9" s="128"/>
      <c r="AL9" s="128"/>
    </row>
    <row r="10" spans="1:38">
      <c r="A10" s="128"/>
      <c r="B10" s="128"/>
      <c r="C10" s="128"/>
      <c r="D10" s="125"/>
      <c r="E10" s="128"/>
      <c r="F10" s="128"/>
      <c r="G10" s="128"/>
      <c r="H10" s="128"/>
      <c r="I10" s="128"/>
      <c r="J10" s="128"/>
      <c r="K10" s="128"/>
      <c r="L10" s="128"/>
      <c r="M10" s="128"/>
      <c r="N10" s="128"/>
      <c r="O10" s="128"/>
      <c r="P10" s="37"/>
      <c r="Q10" s="128"/>
      <c r="R10" s="128"/>
      <c r="S10" s="128"/>
      <c r="T10" s="128"/>
      <c r="U10" s="128"/>
      <c r="V10" s="128"/>
      <c r="W10" s="128"/>
      <c r="X10" s="128"/>
      <c r="Y10" s="128"/>
      <c r="Z10" s="128"/>
      <c r="AA10" s="128"/>
      <c r="AB10" s="128"/>
      <c r="AC10" s="128"/>
      <c r="AD10" s="128"/>
      <c r="AE10" s="128"/>
      <c r="AF10" s="128"/>
      <c r="AG10" s="128"/>
      <c r="AH10" s="128"/>
      <c r="AI10" s="128"/>
      <c r="AJ10" s="128"/>
      <c r="AK10" s="128"/>
      <c r="AL10" s="128"/>
    </row>
    <row r="11" spans="1:38" ht="15" customHeight="1">
      <c r="A11" s="128"/>
      <c r="B11" s="128"/>
      <c r="C11" s="128"/>
      <c r="D11" s="125"/>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row>
    <row r="12" spans="1:38" ht="15" customHeight="1">
      <c r="A12" s="128"/>
      <c r="B12" s="128"/>
      <c r="C12" s="128"/>
      <c r="D12" s="125"/>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row>
    <row r="13" spans="1:38" ht="15" customHeight="1">
      <c r="A13" s="128"/>
      <c r="B13" s="128"/>
      <c r="C13" s="128"/>
      <c r="D13" s="125"/>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AJ2:AJ3"/>
    <mergeCell ref="A1:A3"/>
    <mergeCell ref="N1:N3"/>
    <mergeCell ref="O1:X1"/>
    <mergeCell ref="Y1:Y3"/>
    <mergeCell ref="Z1:AF1"/>
    <mergeCell ref="AH1:AK1"/>
    <mergeCell ref="AF2:AF3"/>
    <mergeCell ref="AK2:AK3"/>
    <mergeCell ref="M2:M3"/>
    <mergeCell ref="O2:Q2"/>
    <mergeCell ref="R2:U2"/>
    <mergeCell ref="V2:V3"/>
    <mergeCell ref="W2:W3"/>
    <mergeCell ref="X2:X3"/>
    <mergeCell ref="Z2:Z3"/>
    <mergeCell ref="B1:M1"/>
    <mergeCell ref="B2:F2"/>
    <mergeCell ref="G2:H2"/>
    <mergeCell ref="I2:L2"/>
    <mergeCell ref="AI2:AI3"/>
    <mergeCell ref="AA2:AA3"/>
    <mergeCell ref="AB2:AB3"/>
    <mergeCell ref="AC2:AC3"/>
    <mergeCell ref="AD2:AD3"/>
    <mergeCell ref="AE2:AE3"/>
    <mergeCell ref="AG1:AG3"/>
    <mergeCell ref="AH2:AH3"/>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Q1000"/>
  <sheetViews>
    <sheetView workbookViewId="0">
      <selection activeCell="O47" sqref="O47"/>
    </sheetView>
  </sheetViews>
  <sheetFormatPr baseColWidth="10" defaultColWidth="12.6640625" defaultRowHeight="15" customHeight="1"/>
  <cols>
    <col min="1" max="1" width="9.33203125" customWidth="1"/>
    <col min="2" max="2" width="28.6640625" customWidth="1"/>
    <col min="3" max="3" width="13.1640625" customWidth="1"/>
    <col min="4" max="4" width="13.6640625" customWidth="1"/>
    <col min="5" max="9" width="9.33203125" customWidth="1"/>
    <col min="10" max="10" width="9.5" customWidth="1"/>
    <col min="11" max="26" width="9.33203125" customWidth="1"/>
  </cols>
  <sheetData>
    <row r="1" spans="2:17">
      <c r="B1" s="128"/>
      <c r="C1" s="7"/>
      <c r="D1" s="128"/>
      <c r="E1" s="128"/>
      <c r="F1" s="128"/>
      <c r="G1" s="128"/>
      <c r="H1" s="128"/>
      <c r="I1" s="128"/>
      <c r="J1" s="128"/>
      <c r="K1" s="128"/>
      <c r="L1" s="128"/>
      <c r="M1" s="128"/>
      <c r="N1" s="128"/>
      <c r="O1" s="128"/>
      <c r="P1" s="128"/>
      <c r="Q1" s="128"/>
    </row>
    <row r="2" spans="2:17">
      <c r="B2" s="412" t="s">
        <v>0</v>
      </c>
      <c r="C2" s="413">
        <f>SUM(PEV!L2:L5)</f>
        <v>1</v>
      </c>
      <c r="D2" s="414"/>
      <c r="E2" s="128"/>
      <c r="F2" s="128"/>
      <c r="G2" s="128"/>
      <c r="H2" s="128"/>
      <c r="I2" s="128"/>
      <c r="J2" s="128"/>
      <c r="K2" s="128"/>
      <c r="L2" s="484" t="s">
        <v>330</v>
      </c>
      <c r="M2" s="485"/>
      <c r="N2" s="485"/>
      <c r="O2" s="485"/>
      <c r="P2" s="485"/>
      <c r="Q2" s="486"/>
    </row>
    <row r="3" spans="2:17">
      <c r="B3" s="38" t="s">
        <v>15</v>
      </c>
      <c r="C3" s="39">
        <f>SUM(PEV!L8:'PEV'!L10)</f>
        <v>1</v>
      </c>
      <c r="D3" s="40">
        <f>C3*C4</f>
        <v>1.0000000000000002</v>
      </c>
      <c r="E3" s="128"/>
      <c r="F3" s="128"/>
      <c r="G3" s="128"/>
      <c r="H3" s="128"/>
      <c r="I3" s="128"/>
      <c r="J3" s="128"/>
      <c r="K3" s="128"/>
      <c r="L3" s="38"/>
      <c r="M3" s="28"/>
      <c r="N3" s="487" t="s">
        <v>331</v>
      </c>
      <c r="O3" s="477"/>
      <c r="P3" s="477"/>
      <c r="Q3" s="41"/>
    </row>
    <row r="4" spans="2:17">
      <c r="B4" s="38" t="s">
        <v>20</v>
      </c>
      <c r="C4" s="39">
        <f>SUM(PEV!L14:L46)/4</f>
        <v>1.0000000000000002</v>
      </c>
      <c r="D4" s="41"/>
      <c r="E4" s="128"/>
      <c r="F4" s="128"/>
      <c r="G4" s="128"/>
      <c r="H4" s="128"/>
      <c r="I4" s="128"/>
      <c r="J4" s="128"/>
      <c r="K4" s="128"/>
      <c r="L4" s="38"/>
      <c r="M4" s="42"/>
      <c r="N4" s="43">
        <v>0.3</v>
      </c>
      <c r="O4" s="43">
        <v>0.6</v>
      </c>
      <c r="P4" s="44">
        <v>1</v>
      </c>
      <c r="Q4" s="41"/>
    </row>
    <row r="5" spans="2:17">
      <c r="B5" s="45" t="s">
        <v>332</v>
      </c>
      <c r="C5" s="46">
        <f>IF(C2&lt;=M5,IF(D3&lt;=N4,N5,IF(D3&lt;=O4,O5,P5)),IF(C2&lt;=M6,IF(D3&lt;=N4,N6,IF(D3&lt;=O4,O6,P6)),IF(D3&lt;=N4,N7,IF(D3&lt;=O4,O7,P7))))</f>
        <v>3</v>
      </c>
      <c r="D5" s="47"/>
      <c r="E5" s="128"/>
      <c r="F5" s="128"/>
      <c r="G5" s="128"/>
      <c r="H5" s="128"/>
      <c r="I5" s="128"/>
      <c r="J5" s="128"/>
      <c r="K5" s="128"/>
      <c r="L5" s="488" t="s">
        <v>0</v>
      </c>
      <c r="M5" s="48">
        <v>0.3</v>
      </c>
      <c r="N5" s="415">
        <v>0</v>
      </c>
      <c r="O5" s="415">
        <v>0</v>
      </c>
      <c r="P5" s="49">
        <v>1</v>
      </c>
      <c r="Q5" s="41"/>
    </row>
    <row r="6" spans="2:17">
      <c r="B6" s="128"/>
      <c r="C6" s="7"/>
      <c r="D6" s="128"/>
      <c r="E6" s="128"/>
      <c r="F6" s="128"/>
      <c r="G6" s="128"/>
      <c r="H6" s="128"/>
      <c r="I6" s="128"/>
      <c r="J6" s="128"/>
      <c r="K6" s="128"/>
      <c r="L6" s="489"/>
      <c r="M6" s="48">
        <v>0.6</v>
      </c>
      <c r="N6" s="416">
        <v>1</v>
      </c>
      <c r="O6" s="416">
        <v>1</v>
      </c>
      <c r="P6" s="50">
        <v>2</v>
      </c>
      <c r="Q6" s="41"/>
    </row>
    <row r="7" spans="2:17">
      <c r="B7" s="128"/>
      <c r="C7" s="7"/>
      <c r="D7" s="128"/>
      <c r="E7" s="128"/>
      <c r="F7" s="128"/>
      <c r="G7" s="128"/>
      <c r="H7" s="128"/>
      <c r="I7" s="128"/>
      <c r="J7" s="128"/>
      <c r="K7" s="128"/>
      <c r="L7" s="489"/>
      <c r="M7" s="48">
        <v>1</v>
      </c>
      <c r="N7" s="417">
        <v>2</v>
      </c>
      <c r="O7" s="418">
        <v>3</v>
      </c>
      <c r="P7" s="138">
        <v>3</v>
      </c>
      <c r="Q7" s="41"/>
    </row>
    <row r="8" spans="2:17">
      <c r="B8" s="128"/>
      <c r="C8" s="7"/>
      <c r="D8" s="128"/>
      <c r="E8" s="128"/>
      <c r="F8" s="128"/>
      <c r="G8" s="128"/>
      <c r="H8" s="128"/>
      <c r="I8" s="128"/>
      <c r="J8" s="128"/>
      <c r="K8" s="128"/>
      <c r="L8" s="38"/>
      <c r="M8" s="51"/>
      <c r="N8" s="52"/>
      <c r="O8" s="52"/>
      <c r="P8" s="53"/>
      <c r="Q8" s="41"/>
    </row>
    <row r="9" spans="2:17">
      <c r="B9" s="128"/>
      <c r="C9" s="7"/>
      <c r="D9" s="128"/>
      <c r="E9" s="128"/>
      <c r="F9" s="128"/>
      <c r="G9" s="128"/>
      <c r="H9" s="128"/>
      <c r="I9" s="128"/>
      <c r="J9" s="128"/>
      <c r="K9" s="128"/>
      <c r="L9" s="45"/>
      <c r="M9" s="54"/>
      <c r="N9" s="54"/>
      <c r="O9" s="54"/>
      <c r="P9" s="54"/>
      <c r="Q9" s="47"/>
    </row>
    <row r="10" spans="2:17">
      <c r="B10" s="128"/>
      <c r="C10" s="7"/>
      <c r="D10" s="128"/>
      <c r="E10" s="128"/>
      <c r="F10" s="128"/>
      <c r="G10" s="128"/>
      <c r="H10" s="128"/>
      <c r="I10" s="128"/>
      <c r="J10" s="128"/>
      <c r="K10" s="128"/>
      <c r="L10" s="128"/>
      <c r="M10" s="128"/>
      <c r="N10" s="128"/>
      <c r="O10" s="128"/>
      <c r="P10" s="128"/>
      <c r="Q10" s="128"/>
    </row>
    <row r="11" spans="2:17">
      <c r="B11" s="128"/>
      <c r="C11" s="7"/>
      <c r="D11" s="128"/>
      <c r="E11" s="128"/>
      <c r="F11" s="128"/>
      <c r="G11" s="128"/>
      <c r="H11" s="128"/>
      <c r="I11" s="128"/>
      <c r="J11" s="128"/>
      <c r="K11" s="128"/>
      <c r="L11" s="128"/>
      <c r="M11" s="128"/>
      <c r="N11" s="128"/>
      <c r="O11" s="128"/>
      <c r="P11" s="128"/>
      <c r="Q11" s="128"/>
    </row>
    <row r="12" spans="2:17">
      <c r="B12" s="128"/>
      <c r="C12" s="7"/>
      <c r="D12" s="128"/>
      <c r="E12" s="128"/>
      <c r="F12" s="128"/>
      <c r="G12" s="128"/>
      <c r="H12" s="128"/>
      <c r="I12" s="128"/>
      <c r="J12" s="128"/>
      <c r="K12" s="37"/>
      <c r="L12" s="128"/>
      <c r="M12" s="128"/>
      <c r="N12" s="128"/>
      <c r="O12" s="128"/>
      <c r="P12" s="128"/>
      <c r="Q12" s="128"/>
    </row>
    <row r="13" spans="2:17">
      <c r="B13" s="128"/>
      <c r="C13" s="7"/>
      <c r="D13" s="128"/>
      <c r="E13" s="128"/>
      <c r="F13" s="128"/>
      <c r="G13" s="128"/>
      <c r="H13" s="128"/>
      <c r="I13" s="128"/>
      <c r="J13" s="128"/>
      <c r="K13" s="128"/>
      <c r="L13" s="128"/>
      <c r="M13" s="128"/>
      <c r="N13" s="128"/>
      <c r="O13" s="128"/>
      <c r="P13" s="128"/>
      <c r="Q13" s="128"/>
    </row>
    <row r="14" spans="2:17">
      <c r="B14" s="128"/>
      <c r="C14" s="7"/>
      <c r="D14" s="128"/>
      <c r="E14" s="128"/>
      <c r="F14" s="128"/>
      <c r="G14" s="128"/>
      <c r="H14" s="128"/>
      <c r="I14" s="128"/>
      <c r="J14" s="128"/>
      <c r="K14" s="128"/>
      <c r="L14" s="128"/>
      <c r="M14" s="128"/>
      <c r="N14" s="128"/>
      <c r="O14" s="128"/>
      <c r="P14" s="128"/>
      <c r="Q14" s="128"/>
    </row>
    <row r="15" spans="2:17">
      <c r="B15" s="128"/>
      <c r="C15" s="7"/>
      <c r="D15" s="128"/>
      <c r="E15" s="128"/>
      <c r="F15" s="128"/>
      <c r="G15" s="128"/>
      <c r="H15" s="128"/>
      <c r="I15" s="128"/>
      <c r="J15" s="128"/>
      <c r="K15" s="128"/>
      <c r="L15" s="128"/>
      <c r="M15" s="128"/>
      <c r="N15" s="128"/>
      <c r="O15" s="128"/>
      <c r="P15" s="128"/>
      <c r="Q15" s="128"/>
    </row>
    <row r="16" spans="2:17">
      <c r="B16" s="110"/>
      <c r="C16" s="111"/>
      <c r="D16" s="152"/>
      <c r="E16" s="128"/>
      <c r="F16" s="128"/>
      <c r="G16" s="128"/>
      <c r="H16" s="128"/>
      <c r="I16" s="128"/>
      <c r="J16" s="128"/>
      <c r="K16" s="128"/>
      <c r="L16" s="128"/>
      <c r="M16" s="128"/>
      <c r="N16" s="128"/>
      <c r="O16" s="128"/>
      <c r="P16" s="128"/>
      <c r="Q16" s="128"/>
    </row>
    <row r="17" spans="2:4" ht="48">
      <c r="B17" s="115" t="s">
        <v>333</v>
      </c>
      <c r="C17" s="116" t="s">
        <v>334</v>
      </c>
      <c r="D17" s="117" t="s">
        <v>335</v>
      </c>
    </row>
    <row r="18" spans="2:4" ht="16">
      <c r="B18" s="112" t="s">
        <v>85</v>
      </c>
      <c r="C18" s="118">
        <f>'C'!J3</f>
        <v>1</v>
      </c>
      <c r="D18" s="119">
        <f>Valut_LivelliPerf!BI11</f>
        <v>0</v>
      </c>
    </row>
    <row r="19" spans="2:4" ht="16">
      <c r="B19" s="112" t="s">
        <v>336</v>
      </c>
      <c r="C19" s="118">
        <f>'C'!J10</f>
        <v>1</v>
      </c>
      <c r="D19" s="119">
        <f>Valut_LivelliPerf!BI26</f>
        <v>0</v>
      </c>
    </row>
    <row r="20" spans="2:4" ht="16">
      <c r="B20" s="112" t="s">
        <v>337</v>
      </c>
      <c r="C20" s="118">
        <f>'C'!J12</f>
        <v>1</v>
      </c>
      <c r="D20" s="119">
        <f>Valut_LivelliPerf!BI32</f>
        <v>0</v>
      </c>
    </row>
    <row r="21" spans="2:4" ht="15.75" customHeight="1">
      <c r="B21" s="112" t="s">
        <v>338</v>
      </c>
      <c r="C21" s="118">
        <f>'C'!J15</f>
        <v>1</v>
      </c>
      <c r="D21" s="119">
        <f>Valut_LivelliPerf!BI41</f>
        <v>0</v>
      </c>
    </row>
    <row r="22" spans="2:4" ht="15.75" customHeight="1">
      <c r="B22" s="112" t="s">
        <v>117</v>
      </c>
      <c r="C22" s="118">
        <f>'C'!J18</f>
        <v>1</v>
      </c>
      <c r="D22" s="119">
        <f>Valut_LivelliPerf!BI50</f>
        <v>0</v>
      </c>
    </row>
    <row r="23" spans="2:4" ht="15.75" customHeight="1">
      <c r="B23" s="112" t="s">
        <v>339</v>
      </c>
      <c r="C23" s="118">
        <f>'C'!J21</f>
        <v>1</v>
      </c>
      <c r="D23" s="119">
        <f>Valut_LivelliPerf!BI59</f>
        <v>0</v>
      </c>
    </row>
    <row r="24" spans="2:4" ht="15.75" customHeight="1">
      <c r="B24" s="112" t="s">
        <v>340</v>
      </c>
      <c r="C24" s="118">
        <f>'C'!J25</f>
        <v>1</v>
      </c>
      <c r="D24" s="119">
        <f>Valut_LivelliPerf!BI68</f>
        <v>0</v>
      </c>
    </row>
    <row r="25" spans="2:4" ht="15.75" customHeight="1">
      <c r="B25" s="112" t="s">
        <v>341</v>
      </c>
      <c r="C25" s="118">
        <f>'C'!J29</f>
        <v>1</v>
      </c>
      <c r="D25" s="119">
        <f>Valut_LivelliPerf!BI80</f>
        <v>0</v>
      </c>
    </row>
    <row r="26" spans="2:4" ht="15.75" customHeight="1">
      <c r="B26" s="112" t="s">
        <v>342</v>
      </c>
      <c r="C26" s="118">
        <f>'C'!J34</f>
        <v>1</v>
      </c>
      <c r="D26" s="119">
        <f>Valut_LivelliPerf!BI89</f>
        <v>0</v>
      </c>
    </row>
    <row r="27" spans="2:4" ht="15.75" customHeight="1">
      <c r="B27" s="112" t="s">
        <v>159</v>
      </c>
      <c r="C27" s="118">
        <f>'C'!J36</f>
        <v>1</v>
      </c>
      <c r="D27" s="119">
        <f>Valut_LivelliPerf!BI95</f>
        <v>0</v>
      </c>
    </row>
    <row r="28" spans="2:4" ht="15.75" customHeight="1">
      <c r="B28" s="112" t="s">
        <v>164</v>
      </c>
      <c r="C28" s="118">
        <f>'C'!J39</f>
        <v>1</v>
      </c>
      <c r="D28" s="119">
        <f>Valut_LivelliPerf!BJ104</f>
        <v>0</v>
      </c>
    </row>
    <row r="29" spans="2:4" ht="15.75" customHeight="1">
      <c r="B29" s="112" t="s">
        <v>343</v>
      </c>
      <c r="C29" s="118">
        <f>'C'!J40</f>
        <v>0</v>
      </c>
      <c r="D29" s="119">
        <f>Valut_LivelliPerf!BI110</f>
        <v>0</v>
      </c>
    </row>
    <row r="30" spans="2:4" ht="15.75" customHeight="1">
      <c r="B30" s="112" t="s">
        <v>344</v>
      </c>
      <c r="C30" s="118">
        <f>'C'!J42</f>
        <v>1</v>
      </c>
      <c r="D30" s="119">
        <f>Valut_LivelliPerf!BI116</f>
        <v>0</v>
      </c>
    </row>
    <row r="31" spans="2:4" ht="15.75" customHeight="1">
      <c r="B31" s="113"/>
      <c r="C31" s="120"/>
      <c r="D31" s="121"/>
    </row>
    <row r="32" spans="2:4" ht="15.75" customHeight="1">
      <c r="B32" s="112" t="s">
        <v>345</v>
      </c>
      <c r="C32" s="118">
        <f>AVERAGE(C18:C30)</f>
        <v>0.92307692307692313</v>
      </c>
      <c r="D32" s="119">
        <f>(Valut_LivelliPerf!BL11+Valut_LivelliPerf!BL26+Valut_LivelliPerf!BL32+Valut_LivelliPerf!BL41+Valut_LivelliPerf!BL50+Valut_LivelliPerf!BL59+Valut_LivelliPerf!BL68+Valut_LivelliPerf!BL80+Valut_LivelliPerf!BL89+Valut_LivelliPerf!BL95+Valut_LivelliPerf!BL104+Valut_LivelliPerf!BL110+Valut_LivelliPerf!BL116)/13</f>
        <v>0</v>
      </c>
    </row>
    <row r="33" spans="2:4" ht="15.75" customHeight="1">
      <c r="B33" s="114" t="s">
        <v>346</v>
      </c>
      <c r="C33" s="122">
        <f>C5-C32</f>
        <v>2.0769230769230766</v>
      </c>
      <c r="D33" s="123">
        <f>C5-D32</f>
        <v>3</v>
      </c>
    </row>
    <row r="34" spans="2:4" ht="15.75" customHeight="1">
      <c r="B34" s="128"/>
      <c r="C34" s="7"/>
      <c r="D34" s="128"/>
    </row>
    <row r="35" spans="2:4" ht="15.75" customHeight="1">
      <c r="B35" s="128"/>
      <c r="C35" s="7"/>
      <c r="D35" s="128"/>
    </row>
    <row r="36" spans="2:4" ht="15.75" customHeight="1">
      <c r="B36" s="128"/>
      <c r="C36" s="7"/>
      <c r="D36" s="128"/>
    </row>
    <row r="37" spans="2:4" ht="15.75" customHeight="1">
      <c r="B37" s="128"/>
      <c r="C37" s="7"/>
      <c r="D37" s="128"/>
    </row>
    <row r="38" spans="2:4" ht="15.75" customHeight="1">
      <c r="B38" s="128"/>
      <c r="C38" s="7"/>
      <c r="D38" s="128"/>
    </row>
    <row r="39" spans="2:4" ht="15.75" customHeight="1">
      <c r="B39" s="128"/>
      <c r="C39" s="7"/>
      <c r="D39" s="128"/>
    </row>
    <row r="40" spans="2:4" ht="15.75" customHeight="1">
      <c r="B40" s="128"/>
      <c r="C40" s="7"/>
      <c r="D40" s="128"/>
    </row>
    <row r="41" spans="2:4" ht="15.75" customHeight="1">
      <c r="B41" s="128"/>
      <c r="C41" s="7"/>
      <c r="D41" s="128"/>
    </row>
    <row r="42" spans="2:4" ht="15.75" customHeight="1">
      <c r="B42" s="128"/>
      <c r="C42" s="7"/>
      <c r="D42" s="128"/>
    </row>
    <row r="43" spans="2:4" ht="15.75" customHeight="1">
      <c r="B43" s="128"/>
      <c r="C43" s="7"/>
      <c r="D43" s="128"/>
    </row>
    <row r="44" spans="2:4" ht="15.75" customHeight="1">
      <c r="B44" s="128"/>
      <c r="C44" s="7"/>
      <c r="D44" s="128"/>
    </row>
    <row r="45" spans="2:4" ht="15.75" customHeight="1">
      <c r="B45" s="128"/>
      <c r="C45" s="7"/>
      <c r="D45" s="128"/>
    </row>
    <row r="46" spans="2:4" ht="15.75" customHeight="1">
      <c r="B46" s="128"/>
      <c r="C46" s="7"/>
      <c r="D46" s="128"/>
    </row>
    <row r="47" spans="2:4" ht="15.75" customHeight="1">
      <c r="B47" s="128"/>
      <c r="C47" s="7"/>
      <c r="D47" s="128"/>
    </row>
    <row r="48" spans="2:4" ht="15.75" customHeight="1">
      <c r="B48" s="128"/>
      <c r="C48" s="7"/>
      <c r="D48" s="128"/>
    </row>
    <row r="49" spans="3:3" ht="15.75" customHeight="1">
      <c r="C49" s="7"/>
    </row>
    <row r="50" spans="3:3" ht="15.75" customHeight="1">
      <c r="C50" s="7"/>
    </row>
    <row r="51" spans="3:3" ht="15.75" customHeight="1">
      <c r="C51" s="7"/>
    </row>
    <row r="52" spans="3:3" ht="15.75" customHeight="1">
      <c r="C52" s="7"/>
    </row>
    <row r="53" spans="3:3" ht="15.75" customHeight="1">
      <c r="C53" s="7"/>
    </row>
    <row r="54" spans="3:3" ht="15.75" customHeight="1">
      <c r="C54" s="7"/>
    </row>
    <row r="55" spans="3:3" ht="15.75" customHeight="1">
      <c r="C55" s="7"/>
    </row>
    <row r="56" spans="3:3" ht="15.75" customHeight="1">
      <c r="C56" s="7"/>
    </row>
    <row r="57" spans="3:3" ht="15.75" customHeight="1">
      <c r="C57" s="7"/>
    </row>
    <row r="58" spans="3:3" ht="15.75" customHeight="1">
      <c r="C58" s="7"/>
    </row>
    <row r="59" spans="3:3" ht="15.75" customHeight="1">
      <c r="C59" s="7"/>
    </row>
    <row r="60" spans="3:3" ht="15.75" customHeight="1">
      <c r="C60" s="7"/>
    </row>
    <row r="61" spans="3:3" ht="15.75" customHeight="1">
      <c r="C61" s="7"/>
    </row>
    <row r="62" spans="3:3" ht="15.75" customHeight="1">
      <c r="C62" s="7"/>
    </row>
    <row r="63" spans="3:3" ht="15.75" customHeight="1">
      <c r="C63" s="7"/>
    </row>
    <row r="64" spans="3:3" ht="15.75" customHeight="1">
      <c r="C64" s="7"/>
    </row>
    <row r="65" spans="3:3" ht="15.75" customHeight="1">
      <c r="C65" s="7"/>
    </row>
    <row r="66" spans="3:3" ht="15.75" customHeight="1">
      <c r="C66" s="7"/>
    </row>
    <row r="67" spans="3:3" ht="15.75" customHeight="1">
      <c r="C67" s="7"/>
    </row>
    <row r="68" spans="3:3" ht="15.75" customHeight="1">
      <c r="C68" s="7"/>
    </row>
    <row r="69" spans="3:3" ht="15.75" customHeight="1">
      <c r="C69" s="7"/>
    </row>
    <row r="70" spans="3:3" ht="15.75" customHeight="1">
      <c r="C70" s="7"/>
    </row>
    <row r="71" spans="3:3" ht="15.75" customHeight="1">
      <c r="C71" s="7"/>
    </row>
    <row r="72" spans="3:3" ht="15.75" customHeight="1">
      <c r="C72" s="7"/>
    </row>
    <row r="73" spans="3:3" ht="15.75" customHeight="1">
      <c r="C73" s="7"/>
    </row>
    <row r="74" spans="3:3" ht="15.75" customHeight="1">
      <c r="C74" s="7"/>
    </row>
    <row r="75" spans="3:3" ht="15.75" customHeight="1">
      <c r="C75" s="7"/>
    </row>
    <row r="76" spans="3:3" ht="15.75" customHeight="1">
      <c r="C76" s="7"/>
    </row>
    <row r="77" spans="3:3" ht="15.75" customHeight="1">
      <c r="C77" s="7"/>
    </row>
    <row r="78" spans="3:3" ht="15.75" customHeight="1">
      <c r="C78" s="7"/>
    </row>
    <row r="79" spans="3:3" ht="15.75" customHeight="1">
      <c r="C79" s="7"/>
    </row>
    <row r="80" spans="3:3" ht="15.75" customHeight="1">
      <c r="C80" s="7"/>
    </row>
    <row r="81" spans="3:3" ht="15.75" customHeight="1">
      <c r="C81" s="7"/>
    </row>
    <row r="82" spans="3:3" ht="15.75" customHeight="1">
      <c r="C82" s="7"/>
    </row>
    <row r="83" spans="3:3" ht="15.75" customHeight="1">
      <c r="C83" s="7"/>
    </row>
    <row r="84" spans="3:3" ht="15.75" customHeight="1">
      <c r="C84" s="7"/>
    </row>
    <row r="85" spans="3:3" ht="15.75" customHeight="1">
      <c r="C85" s="7"/>
    </row>
    <row r="86" spans="3:3" ht="15.75" customHeight="1">
      <c r="C86" s="7"/>
    </row>
    <row r="87" spans="3:3" ht="15.75" customHeight="1">
      <c r="C87" s="7"/>
    </row>
    <row r="88" spans="3:3" ht="15.75" customHeight="1">
      <c r="C88" s="7"/>
    </row>
    <row r="89" spans="3:3" ht="15.75" customHeight="1">
      <c r="C89" s="7"/>
    </row>
    <row r="90" spans="3:3" ht="15.75" customHeight="1">
      <c r="C90" s="7"/>
    </row>
    <row r="91" spans="3:3" ht="15.75" customHeight="1">
      <c r="C91" s="7"/>
    </row>
    <row r="92" spans="3:3" ht="15.75" customHeight="1">
      <c r="C92" s="7"/>
    </row>
    <row r="93" spans="3:3" ht="15.75" customHeight="1">
      <c r="C93" s="7"/>
    </row>
    <row r="94" spans="3:3" ht="15.75" customHeight="1">
      <c r="C94" s="7"/>
    </row>
    <row r="95" spans="3:3" ht="15.75" customHeight="1">
      <c r="C95" s="7"/>
    </row>
    <row r="96" spans="3:3" ht="15.75" customHeight="1">
      <c r="C96" s="7"/>
    </row>
    <row r="97" spans="3:3" ht="15.75" customHeight="1">
      <c r="C97" s="7"/>
    </row>
    <row r="98" spans="3:3" ht="15.75" customHeight="1">
      <c r="C98" s="7"/>
    </row>
    <row r="99" spans="3:3" ht="15.75" customHeight="1">
      <c r="C99" s="7"/>
    </row>
    <row r="100" spans="3:3" ht="15.75" customHeight="1">
      <c r="C100" s="7"/>
    </row>
    <row r="101" spans="3:3" ht="15.75" customHeight="1">
      <c r="C101" s="7"/>
    </row>
    <row r="102" spans="3:3" ht="15.75" customHeight="1">
      <c r="C102" s="7"/>
    </row>
    <row r="103" spans="3:3" ht="15.75" customHeight="1">
      <c r="C103" s="7"/>
    </row>
    <row r="104" spans="3:3" ht="15.75" customHeight="1">
      <c r="C104" s="7"/>
    </row>
    <row r="105" spans="3:3" ht="15.75" customHeight="1">
      <c r="C105" s="7"/>
    </row>
    <row r="106" spans="3:3" ht="15.75" customHeight="1">
      <c r="C106" s="7"/>
    </row>
    <row r="107" spans="3:3" ht="15.75" customHeight="1">
      <c r="C107" s="7"/>
    </row>
    <row r="108" spans="3:3" ht="15.75" customHeight="1">
      <c r="C108" s="7"/>
    </row>
    <row r="109" spans="3:3" ht="15.75" customHeight="1">
      <c r="C109" s="7"/>
    </row>
    <row r="110" spans="3:3" ht="15.75" customHeight="1">
      <c r="C110" s="7"/>
    </row>
    <row r="111" spans="3:3" ht="15.75" customHeight="1">
      <c r="C111" s="7"/>
    </row>
    <row r="112" spans="3:3" ht="15.75" customHeight="1">
      <c r="C112" s="7"/>
    </row>
    <row r="113" spans="3:3" ht="15.75" customHeight="1">
      <c r="C113" s="7"/>
    </row>
    <row r="114" spans="3:3" ht="15.75" customHeight="1">
      <c r="C114" s="7"/>
    </row>
    <row r="115" spans="3:3" ht="15.75" customHeight="1">
      <c r="C115" s="7"/>
    </row>
    <row r="116" spans="3:3" ht="15.75" customHeight="1">
      <c r="C116" s="7"/>
    </row>
    <row r="117" spans="3:3" ht="15.75" customHeight="1">
      <c r="C117" s="7"/>
    </row>
    <row r="118" spans="3:3" ht="15.75" customHeight="1">
      <c r="C118" s="7"/>
    </row>
    <row r="119" spans="3:3" ht="15.75" customHeight="1">
      <c r="C119" s="7"/>
    </row>
    <row r="120" spans="3:3" ht="15.75" customHeight="1">
      <c r="C120" s="7"/>
    </row>
    <row r="121" spans="3:3" ht="15.75" customHeight="1">
      <c r="C121" s="7"/>
    </row>
    <row r="122" spans="3:3" ht="15.75" customHeight="1">
      <c r="C122" s="7"/>
    </row>
    <row r="123" spans="3:3" ht="15.75" customHeight="1">
      <c r="C123" s="7"/>
    </row>
    <row r="124" spans="3:3" ht="15.75" customHeight="1">
      <c r="C124" s="7"/>
    </row>
    <row r="125" spans="3:3" ht="15.75" customHeight="1">
      <c r="C125" s="7"/>
    </row>
    <row r="126" spans="3:3" ht="15.75" customHeight="1">
      <c r="C126" s="7"/>
    </row>
    <row r="127" spans="3:3" ht="15.75" customHeight="1">
      <c r="C127" s="7"/>
    </row>
    <row r="128" spans="3:3" ht="15.75" customHeight="1">
      <c r="C128" s="7"/>
    </row>
    <row r="129" spans="3:3" ht="15.75" customHeight="1">
      <c r="C129" s="7"/>
    </row>
    <row r="130" spans="3:3" ht="15.75" customHeight="1">
      <c r="C130" s="7"/>
    </row>
    <row r="131" spans="3:3" ht="15.75" customHeight="1">
      <c r="C131" s="7"/>
    </row>
    <row r="132" spans="3:3" ht="15.75" customHeight="1">
      <c r="C132" s="7"/>
    </row>
    <row r="133" spans="3:3" ht="15.75" customHeight="1">
      <c r="C133" s="7"/>
    </row>
    <row r="134" spans="3:3" ht="15.75" customHeight="1">
      <c r="C134" s="7"/>
    </row>
    <row r="135" spans="3:3" ht="15.75" customHeight="1">
      <c r="C135" s="7"/>
    </row>
    <row r="136" spans="3:3" ht="15.75" customHeight="1">
      <c r="C136" s="7"/>
    </row>
    <row r="137" spans="3:3" ht="15.75" customHeight="1">
      <c r="C137" s="7"/>
    </row>
    <row r="138" spans="3:3" ht="15.75" customHeight="1">
      <c r="C138" s="7"/>
    </row>
    <row r="139" spans="3:3" ht="15.75" customHeight="1">
      <c r="C139" s="7"/>
    </row>
    <row r="140" spans="3:3" ht="15.75" customHeight="1">
      <c r="C140" s="7"/>
    </row>
    <row r="141" spans="3:3" ht="15.75" customHeight="1">
      <c r="C141" s="7"/>
    </row>
    <row r="142" spans="3:3" ht="15.75" customHeight="1">
      <c r="C142" s="7"/>
    </row>
    <row r="143" spans="3:3" ht="15.75" customHeight="1">
      <c r="C143" s="7"/>
    </row>
    <row r="144" spans="3:3" ht="15.75" customHeight="1">
      <c r="C144" s="7"/>
    </row>
    <row r="145" spans="3:3" ht="15.75" customHeight="1">
      <c r="C145" s="7"/>
    </row>
    <row r="146" spans="3:3" ht="15.75" customHeight="1">
      <c r="C146" s="7"/>
    </row>
    <row r="147" spans="3:3" ht="15.75" customHeight="1">
      <c r="C147" s="7"/>
    </row>
    <row r="148" spans="3:3" ht="15.75" customHeight="1">
      <c r="C148" s="7"/>
    </row>
    <row r="149" spans="3:3" ht="15.75" customHeight="1">
      <c r="C149" s="7"/>
    </row>
    <row r="150" spans="3:3" ht="15.75" customHeight="1">
      <c r="C150" s="7"/>
    </row>
    <row r="151" spans="3:3" ht="15.75" customHeight="1">
      <c r="C151" s="7"/>
    </row>
    <row r="152" spans="3:3" ht="15.75" customHeight="1">
      <c r="C152" s="7"/>
    </row>
    <row r="153" spans="3:3" ht="15.75" customHeight="1">
      <c r="C153" s="7"/>
    </row>
    <row r="154" spans="3:3" ht="15.75" customHeight="1">
      <c r="C154" s="7"/>
    </row>
    <row r="155" spans="3:3" ht="15.75" customHeight="1">
      <c r="C155" s="7"/>
    </row>
    <row r="156" spans="3:3" ht="15.75" customHeight="1">
      <c r="C156" s="7"/>
    </row>
    <row r="157" spans="3:3" ht="15.75" customHeight="1">
      <c r="C157" s="7"/>
    </row>
    <row r="158" spans="3:3" ht="15.75" customHeight="1">
      <c r="C158" s="7"/>
    </row>
    <row r="159" spans="3:3" ht="15.75" customHeight="1">
      <c r="C159" s="7"/>
    </row>
    <row r="160" spans="3:3" ht="15.75" customHeight="1">
      <c r="C160" s="7"/>
    </row>
    <row r="161" spans="3:3" ht="15.75" customHeight="1">
      <c r="C161" s="7"/>
    </row>
    <row r="162" spans="3:3" ht="15.75" customHeight="1">
      <c r="C162" s="7"/>
    </row>
    <row r="163" spans="3:3" ht="15.75" customHeight="1">
      <c r="C163" s="7"/>
    </row>
    <row r="164" spans="3:3" ht="15.75" customHeight="1">
      <c r="C164" s="7"/>
    </row>
    <row r="165" spans="3:3" ht="15.75" customHeight="1">
      <c r="C165" s="7"/>
    </row>
    <row r="166" spans="3:3" ht="15.75" customHeight="1">
      <c r="C166" s="7"/>
    </row>
    <row r="167" spans="3:3" ht="15.75" customHeight="1">
      <c r="C167" s="7"/>
    </row>
    <row r="168" spans="3:3" ht="15.75" customHeight="1">
      <c r="C168" s="7"/>
    </row>
    <row r="169" spans="3:3" ht="15.75" customHeight="1">
      <c r="C169" s="7"/>
    </row>
    <row r="170" spans="3:3" ht="15.75" customHeight="1">
      <c r="C170" s="7"/>
    </row>
    <row r="171" spans="3:3" ht="15.75" customHeight="1">
      <c r="C171" s="7"/>
    </row>
    <row r="172" spans="3:3" ht="15.75" customHeight="1">
      <c r="C172" s="7"/>
    </row>
    <row r="173" spans="3:3" ht="15.75" customHeight="1">
      <c r="C173" s="7"/>
    </row>
    <row r="174" spans="3:3" ht="15.75" customHeight="1">
      <c r="C174" s="7"/>
    </row>
    <row r="175" spans="3:3" ht="15.75" customHeight="1">
      <c r="C175" s="7"/>
    </row>
    <row r="176" spans="3:3" ht="15.75" customHeight="1">
      <c r="C176" s="7"/>
    </row>
    <row r="177" spans="3:3" ht="15.75" customHeight="1">
      <c r="C177" s="7"/>
    </row>
    <row r="178" spans="3:3" ht="15.75" customHeight="1">
      <c r="C178" s="7"/>
    </row>
    <row r="179" spans="3:3" ht="15.75" customHeight="1">
      <c r="C179" s="7"/>
    </row>
    <row r="180" spans="3:3" ht="15.75" customHeight="1">
      <c r="C180" s="7"/>
    </row>
    <row r="181" spans="3:3" ht="15.75" customHeight="1">
      <c r="C181" s="7"/>
    </row>
    <row r="182" spans="3:3" ht="15.75" customHeight="1">
      <c r="C182" s="7"/>
    </row>
    <row r="183" spans="3:3" ht="15.75" customHeight="1">
      <c r="C183" s="7"/>
    </row>
    <row r="184" spans="3:3" ht="15.75" customHeight="1">
      <c r="C184" s="7"/>
    </row>
    <row r="185" spans="3:3" ht="15.75" customHeight="1">
      <c r="C185" s="7"/>
    </row>
    <row r="186" spans="3:3" ht="15.75" customHeight="1">
      <c r="C186" s="7"/>
    </row>
    <row r="187" spans="3:3" ht="15.75" customHeight="1">
      <c r="C187" s="7"/>
    </row>
    <row r="188" spans="3:3" ht="15.75" customHeight="1">
      <c r="C188" s="7"/>
    </row>
    <row r="189" spans="3:3" ht="15.75" customHeight="1">
      <c r="C189" s="7"/>
    </row>
    <row r="190" spans="3:3" ht="15.75" customHeight="1">
      <c r="C190" s="7"/>
    </row>
    <row r="191" spans="3:3" ht="15.75" customHeight="1">
      <c r="C191" s="7"/>
    </row>
    <row r="192" spans="3:3" ht="15.75" customHeight="1">
      <c r="C192" s="7"/>
    </row>
    <row r="193" spans="3:3" ht="15.75" customHeight="1">
      <c r="C193" s="7"/>
    </row>
    <row r="194" spans="3:3" ht="15.75" customHeight="1">
      <c r="C194" s="7"/>
    </row>
    <row r="195" spans="3:3" ht="15.75" customHeight="1">
      <c r="C195" s="7"/>
    </row>
    <row r="196" spans="3:3" ht="15.75" customHeight="1">
      <c r="C196" s="7"/>
    </row>
    <row r="197" spans="3:3" ht="15.75" customHeight="1">
      <c r="C197" s="7"/>
    </row>
    <row r="198" spans="3:3" ht="15.75" customHeight="1">
      <c r="C198" s="7"/>
    </row>
    <row r="199" spans="3:3" ht="15.75" customHeight="1">
      <c r="C199" s="7"/>
    </row>
    <row r="200" spans="3:3" ht="15.75" customHeight="1">
      <c r="C200" s="7"/>
    </row>
    <row r="201" spans="3:3" ht="15.75" customHeight="1">
      <c r="C201" s="7"/>
    </row>
    <row r="202" spans="3:3" ht="15.75" customHeight="1">
      <c r="C202" s="7"/>
    </row>
    <row r="203" spans="3:3" ht="15.75" customHeight="1">
      <c r="C203" s="7"/>
    </row>
    <row r="204" spans="3:3" ht="15.75" customHeight="1">
      <c r="C204" s="7"/>
    </row>
    <row r="205" spans="3:3" ht="15.75" customHeight="1">
      <c r="C205" s="7"/>
    </row>
    <row r="206" spans="3:3" ht="15.75" customHeight="1">
      <c r="C206" s="7"/>
    </row>
    <row r="207" spans="3:3" ht="15.75" customHeight="1">
      <c r="C207" s="7"/>
    </row>
    <row r="208" spans="3:3" ht="15.75" customHeight="1">
      <c r="C208" s="7"/>
    </row>
    <row r="209" spans="3:3" ht="15.75" customHeight="1">
      <c r="C209" s="7"/>
    </row>
    <row r="210" spans="3:3" ht="15.75" customHeight="1">
      <c r="C210" s="7"/>
    </row>
    <row r="211" spans="3:3" ht="15.75" customHeight="1">
      <c r="C211" s="7"/>
    </row>
    <row r="212" spans="3:3" ht="15.75" customHeight="1">
      <c r="C212" s="7"/>
    </row>
    <row r="213" spans="3:3" ht="15.75" customHeight="1">
      <c r="C213" s="7"/>
    </row>
    <row r="214" spans="3:3" ht="15.75" customHeight="1">
      <c r="C214" s="7"/>
    </row>
    <row r="215" spans="3:3" ht="15.75" customHeight="1">
      <c r="C215" s="7"/>
    </row>
    <row r="216" spans="3:3" ht="15.75" customHeight="1">
      <c r="C216" s="7"/>
    </row>
    <row r="217" spans="3:3" ht="15.75" customHeight="1">
      <c r="C217" s="7"/>
    </row>
    <row r="218" spans="3:3" ht="15.75" customHeight="1">
      <c r="C218" s="7"/>
    </row>
    <row r="219" spans="3:3" ht="15.75" customHeight="1">
      <c r="C219" s="7"/>
    </row>
    <row r="220" spans="3:3" ht="15.75" customHeight="1">
      <c r="C220" s="7"/>
    </row>
    <row r="221" spans="3:3" ht="15.75" customHeight="1">
      <c r="C221" s="7"/>
    </row>
    <row r="222" spans="3:3" ht="15.75" customHeight="1">
      <c r="C222" s="7"/>
    </row>
    <row r="223" spans="3:3" ht="15.75" customHeight="1">
      <c r="C223" s="7"/>
    </row>
    <row r="224" spans="3:3" ht="15.75" customHeight="1">
      <c r="C224" s="7"/>
    </row>
    <row r="225" spans="3:3" ht="15.75" customHeight="1">
      <c r="C225" s="7"/>
    </row>
    <row r="226" spans="3:3" ht="15.75" customHeight="1">
      <c r="C226" s="7"/>
    </row>
    <row r="227" spans="3:3" ht="15.75" customHeight="1">
      <c r="C227" s="7"/>
    </row>
    <row r="228" spans="3:3" ht="15.75" customHeight="1">
      <c r="C228" s="7"/>
    </row>
    <row r="229" spans="3:3" ht="15.75" customHeight="1">
      <c r="C229" s="7"/>
    </row>
    <row r="230" spans="3:3" ht="15.75" customHeight="1">
      <c r="C230" s="7"/>
    </row>
    <row r="231" spans="3:3" ht="15.75" customHeight="1">
      <c r="C231" s="7"/>
    </row>
    <row r="232" spans="3:3" ht="15.75" customHeight="1">
      <c r="C232" s="7"/>
    </row>
    <row r="233" spans="3:3" ht="15.75" customHeight="1">
      <c r="C233" s="7"/>
    </row>
    <row r="234" spans="3:3" ht="15.75" customHeight="1">
      <c r="C234" s="7"/>
    </row>
    <row r="235" spans="3:3" ht="15.75" customHeight="1">
      <c r="C235" s="7"/>
    </row>
    <row r="236" spans="3:3" ht="15.75" customHeight="1">
      <c r="C236" s="7"/>
    </row>
    <row r="237" spans="3:3" ht="15.75" customHeight="1">
      <c r="C237" s="7"/>
    </row>
    <row r="238" spans="3:3" ht="15.75" customHeight="1">
      <c r="C238" s="7"/>
    </row>
    <row r="239" spans="3:3" ht="15.75" customHeight="1">
      <c r="C239" s="7"/>
    </row>
    <row r="240" spans="3:3" ht="15.75" customHeight="1">
      <c r="C240" s="7"/>
    </row>
    <row r="241" spans="3:3" ht="15.75" customHeight="1">
      <c r="C241" s="7"/>
    </row>
    <row r="242" spans="3:3" ht="15.75" customHeight="1">
      <c r="C242" s="7"/>
    </row>
    <row r="243" spans="3:3" ht="15.75" customHeight="1">
      <c r="C243" s="7"/>
    </row>
    <row r="244" spans="3:3" ht="15.75" customHeight="1">
      <c r="C244" s="7"/>
    </row>
    <row r="245" spans="3:3" ht="15.75" customHeight="1">
      <c r="C245" s="7"/>
    </row>
    <row r="246" spans="3:3" ht="15.75" customHeight="1">
      <c r="C246" s="7"/>
    </row>
    <row r="247" spans="3:3" ht="15.75" customHeight="1">
      <c r="C247" s="7"/>
    </row>
    <row r="248" spans="3:3" ht="15.75" customHeight="1">
      <c r="C248" s="7"/>
    </row>
    <row r="249" spans="3:3" ht="15.75" customHeight="1">
      <c r="C249" s="7"/>
    </row>
    <row r="250" spans="3:3" ht="15.75" customHeight="1">
      <c r="C250" s="7"/>
    </row>
    <row r="251" spans="3:3" ht="15.75" customHeight="1">
      <c r="C251" s="7"/>
    </row>
    <row r="252" spans="3:3" ht="15.75" customHeight="1">
      <c r="C252" s="7"/>
    </row>
    <row r="253" spans="3:3" ht="15.75" customHeight="1">
      <c r="C253" s="7"/>
    </row>
    <row r="254" spans="3:3" ht="15.75" customHeight="1">
      <c r="C254" s="7"/>
    </row>
    <row r="255" spans="3:3" ht="15.75" customHeight="1">
      <c r="C255" s="7"/>
    </row>
    <row r="256" spans="3:3" ht="15.75" customHeight="1">
      <c r="C256" s="7"/>
    </row>
    <row r="257" spans="3:3" ht="15.75" customHeight="1">
      <c r="C257" s="7"/>
    </row>
    <row r="258" spans="3:3" ht="15.75" customHeight="1">
      <c r="C258" s="7"/>
    </row>
    <row r="259" spans="3:3" ht="15.75" customHeight="1">
      <c r="C259" s="7"/>
    </row>
    <row r="260" spans="3:3" ht="15.75" customHeight="1">
      <c r="C260" s="7"/>
    </row>
    <row r="261" spans="3:3" ht="15.75" customHeight="1">
      <c r="C261" s="7"/>
    </row>
    <row r="262" spans="3:3" ht="15.75" customHeight="1">
      <c r="C262" s="7"/>
    </row>
    <row r="263" spans="3:3" ht="15.75" customHeight="1">
      <c r="C263" s="7"/>
    </row>
    <row r="264" spans="3:3" ht="15.75" customHeight="1">
      <c r="C264" s="7"/>
    </row>
    <row r="265" spans="3:3" ht="15.75" customHeight="1">
      <c r="C265" s="7"/>
    </row>
    <row r="266" spans="3:3" ht="15.75" customHeight="1">
      <c r="C266" s="7"/>
    </row>
    <row r="267" spans="3:3" ht="15.75" customHeight="1">
      <c r="C267" s="7"/>
    </row>
    <row r="268" spans="3:3" ht="15.75" customHeight="1">
      <c r="C268" s="7"/>
    </row>
    <row r="269" spans="3:3" ht="15.75" customHeight="1">
      <c r="C269" s="7"/>
    </row>
    <row r="270" spans="3:3" ht="15.75" customHeight="1">
      <c r="C270" s="7"/>
    </row>
    <row r="271" spans="3:3" ht="15.75" customHeight="1">
      <c r="C271" s="7"/>
    </row>
    <row r="272" spans="3:3" ht="15.75" customHeight="1">
      <c r="C272" s="7"/>
    </row>
    <row r="273" spans="3:3" ht="15.75" customHeight="1">
      <c r="C273" s="7"/>
    </row>
    <row r="274" spans="3:3" ht="15.75" customHeight="1">
      <c r="C274" s="7"/>
    </row>
    <row r="275" spans="3:3" ht="15.75" customHeight="1">
      <c r="C275" s="7"/>
    </row>
    <row r="276" spans="3:3" ht="15.75" customHeight="1">
      <c r="C276" s="7"/>
    </row>
    <row r="277" spans="3:3" ht="15.75" customHeight="1">
      <c r="C277" s="7"/>
    </row>
    <row r="278" spans="3:3" ht="15.75" customHeight="1">
      <c r="C278" s="7"/>
    </row>
    <row r="279" spans="3:3" ht="15.75" customHeight="1">
      <c r="C279" s="7"/>
    </row>
    <row r="280" spans="3:3" ht="15.75" customHeight="1">
      <c r="C280" s="7"/>
    </row>
    <row r="281" spans="3:3" ht="15.75" customHeight="1">
      <c r="C281" s="7"/>
    </row>
    <row r="282" spans="3:3" ht="15.75" customHeight="1">
      <c r="C282" s="7"/>
    </row>
    <row r="283" spans="3:3" ht="15.75" customHeight="1">
      <c r="C283" s="7"/>
    </row>
    <row r="284" spans="3:3" ht="15.75" customHeight="1">
      <c r="C284" s="7"/>
    </row>
    <row r="285" spans="3:3" ht="15.75" customHeight="1">
      <c r="C285" s="7"/>
    </row>
    <row r="286" spans="3:3" ht="15.75" customHeight="1">
      <c r="C286" s="7"/>
    </row>
    <row r="287" spans="3:3" ht="15.75" customHeight="1">
      <c r="C287" s="7"/>
    </row>
    <row r="288" spans="3:3" ht="15.75" customHeight="1">
      <c r="C288" s="7"/>
    </row>
    <row r="289" spans="3:3" ht="15.75" customHeight="1">
      <c r="C289" s="7"/>
    </row>
    <row r="290" spans="3:3" ht="15.75" customHeight="1">
      <c r="C290" s="7"/>
    </row>
    <row r="291" spans="3:3" ht="15.75" customHeight="1">
      <c r="C291" s="7"/>
    </row>
    <row r="292" spans="3:3" ht="15.75" customHeight="1">
      <c r="C292" s="7"/>
    </row>
    <row r="293" spans="3:3" ht="15.75" customHeight="1">
      <c r="C293" s="7"/>
    </row>
    <row r="294" spans="3:3" ht="15.75" customHeight="1">
      <c r="C294" s="7"/>
    </row>
    <row r="295" spans="3:3" ht="15.75" customHeight="1">
      <c r="C295" s="7"/>
    </row>
    <row r="296" spans="3:3" ht="15.75" customHeight="1">
      <c r="C296" s="7"/>
    </row>
    <row r="297" spans="3:3" ht="15.75" customHeight="1">
      <c r="C297" s="7"/>
    </row>
    <row r="298" spans="3:3" ht="15.75" customHeight="1">
      <c r="C298" s="7"/>
    </row>
    <row r="299" spans="3:3" ht="15.75" customHeight="1">
      <c r="C299" s="7"/>
    </row>
    <row r="300" spans="3:3" ht="15.75" customHeight="1">
      <c r="C300" s="7"/>
    </row>
    <row r="301" spans="3:3" ht="15.75" customHeight="1">
      <c r="C301" s="7"/>
    </row>
    <row r="302" spans="3:3" ht="15.75" customHeight="1">
      <c r="C302" s="7"/>
    </row>
    <row r="303" spans="3:3" ht="15.75" customHeight="1">
      <c r="C303" s="7"/>
    </row>
    <row r="304" spans="3:3" ht="15.75" customHeight="1">
      <c r="C304" s="7"/>
    </row>
    <row r="305" spans="3:3" ht="15.75" customHeight="1">
      <c r="C305" s="7"/>
    </row>
    <row r="306" spans="3:3" ht="15.75" customHeight="1">
      <c r="C306" s="7"/>
    </row>
    <row r="307" spans="3:3" ht="15.75" customHeight="1">
      <c r="C307" s="7"/>
    </row>
    <row r="308" spans="3:3" ht="15.75" customHeight="1">
      <c r="C308" s="7"/>
    </row>
    <row r="309" spans="3:3" ht="15.75" customHeight="1">
      <c r="C309" s="7"/>
    </row>
    <row r="310" spans="3:3" ht="15.75" customHeight="1">
      <c r="C310" s="7"/>
    </row>
    <row r="311" spans="3:3" ht="15.75" customHeight="1">
      <c r="C311" s="7"/>
    </row>
    <row r="312" spans="3:3" ht="15.75" customHeight="1">
      <c r="C312" s="7"/>
    </row>
    <row r="313" spans="3:3" ht="15.75" customHeight="1">
      <c r="C313" s="7"/>
    </row>
    <row r="314" spans="3:3" ht="15.75" customHeight="1">
      <c r="C314" s="7"/>
    </row>
    <row r="315" spans="3:3" ht="15.75" customHeight="1">
      <c r="C315" s="7"/>
    </row>
    <row r="316" spans="3:3" ht="15.75" customHeight="1">
      <c r="C316" s="7"/>
    </row>
    <row r="317" spans="3:3" ht="15.75" customHeight="1">
      <c r="C317" s="7"/>
    </row>
    <row r="318" spans="3:3" ht="15.75" customHeight="1">
      <c r="C318" s="7"/>
    </row>
    <row r="319" spans="3:3" ht="15.75" customHeight="1">
      <c r="C319" s="7"/>
    </row>
    <row r="320" spans="3:3" ht="15.75" customHeight="1">
      <c r="C320" s="7"/>
    </row>
    <row r="321" spans="3:3" ht="15.75" customHeight="1">
      <c r="C321" s="7"/>
    </row>
    <row r="322" spans="3:3" ht="15.75" customHeight="1">
      <c r="C322" s="7"/>
    </row>
    <row r="323" spans="3:3" ht="15.75" customHeight="1">
      <c r="C323" s="7"/>
    </row>
    <row r="324" spans="3:3" ht="15.75" customHeight="1">
      <c r="C324" s="7"/>
    </row>
    <row r="325" spans="3:3" ht="15.75" customHeight="1">
      <c r="C325" s="7"/>
    </row>
    <row r="326" spans="3:3" ht="15.75" customHeight="1">
      <c r="C326" s="7"/>
    </row>
    <row r="327" spans="3:3" ht="15.75" customHeight="1">
      <c r="C327" s="7"/>
    </row>
    <row r="328" spans="3:3" ht="15.75" customHeight="1">
      <c r="C328" s="7"/>
    </row>
    <row r="329" spans="3:3" ht="15.75" customHeight="1">
      <c r="C329" s="7"/>
    </row>
    <row r="330" spans="3:3" ht="15.75" customHeight="1">
      <c r="C330" s="7"/>
    </row>
    <row r="331" spans="3:3" ht="15.75" customHeight="1">
      <c r="C331" s="7"/>
    </row>
    <row r="332" spans="3:3" ht="15.75" customHeight="1">
      <c r="C332" s="7"/>
    </row>
    <row r="333" spans="3:3" ht="15.75" customHeight="1">
      <c r="C333" s="7"/>
    </row>
    <row r="334" spans="3:3" ht="15.75" customHeight="1">
      <c r="C334" s="7"/>
    </row>
    <row r="335" spans="3:3" ht="15.75" customHeight="1">
      <c r="C335" s="7"/>
    </row>
    <row r="336" spans="3:3" ht="15.75" customHeight="1">
      <c r="C336" s="7"/>
    </row>
    <row r="337" spans="3:3" ht="15.75" customHeight="1">
      <c r="C337" s="7"/>
    </row>
    <row r="338" spans="3:3" ht="15.75" customHeight="1">
      <c r="C338" s="7"/>
    </row>
    <row r="339" spans="3:3" ht="15.75" customHeight="1">
      <c r="C339" s="7"/>
    </row>
    <row r="340" spans="3:3" ht="15.75" customHeight="1">
      <c r="C340" s="7"/>
    </row>
    <row r="341" spans="3:3" ht="15.75" customHeight="1">
      <c r="C341" s="7"/>
    </row>
    <row r="342" spans="3:3" ht="15.75" customHeight="1">
      <c r="C342" s="7"/>
    </row>
    <row r="343" spans="3:3" ht="15.75" customHeight="1">
      <c r="C343" s="7"/>
    </row>
    <row r="344" spans="3:3" ht="15.75" customHeight="1">
      <c r="C344" s="7"/>
    </row>
    <row r="345" spans="3:3" ht="15.75" customHeight="1">
      <c r="C345" s="7"/>
    </row>
    <row r="346" spans="3:3" ht="15.75" customHeight="1">
      <c r="C346" s="7"/>
    </row>
    <row r="347" spans="3:3" ht="15.75" customHeight="1">
      <c r="C347" s="7"/>
    </row>
    <row r="348" spans="3:3" ht="15.75" customHeight="1">
      <c r="C348" s="7"/>
    </row>
    <row r="349" spans="3:3" ht="15.75" customHeight="1">
      <c r="C349" s="7"/>
    </row>
    <row r="350" spans="3:3" ht="15.75" customHeight="1">
      <c r="C350" s="7"/>
    </row>
    <row r="351" spans="3:3" ht="15.75" customHeight="1">
      <c r="C351" s="7"/>
    </row>
    <row r="352" spans="3:3" ht="15.75" customHeight="1">
      <c r="C352" s="7"/>
    </row>
    <row r="353" spans="3:3" ht="15.75" customHeight="1">
      <c r="C353" s="7"/>
    </row>
    <row r="354" spans="3:3" ht="15.75" customHeight="1">
      <c r="C354" s="7"/>
    </row>
    <row r="355" spans="3:3" ht="15.75" customHeight="1">
      <c r="C355" s="7"/>
    </row>
    <row r="356" spans="3:3" ht="15.75" customHeight="1">
      <c r="C356" s="7"/>
    </row>
    <row r="357" spans="3:3" ht="15.75" customHeight="1">
      <c r="C357" s="7"/>
    </row>
    <row r="358" spans="3:3" ht="15.75" customHeight="1">
      <c r="C358" s="7"/>
    </row>
    <row r="359" spans="3:3" ht="15.75" customHeight="1">
      <c r="C359" s="7"/>
    </row>
    <row r="360" spans="3:3" ht="15.75" customHeight="1">
      <c r="C360" s="7"/>
    </row>
    <row r="361" spans="3:3" ht="15.75" customHeight="1">
      <c r="C361" s="7"/>
    </row>
    <row r="362" spans="3:3" ht="15.75" customHeight="1">
      <c r="C362" s="7"/>
    </row>
    <row r="363" spans="3:3" ht="15.75" customHeight="1">
      <c r="C363" s="7"/>
    </row>
    <row r="364" spans="3:3" ht="15.75" customHeight="1">
      <c r="C364" s="7"/>
    </row>
    <row r="365" spans="3:3" ht="15.75" customHeight="1">
      <c r="C365" s="7"/>
    </row>
    <row r="366" spans="3:3" ht="15.75" customHeight="1">
      <c r="C366" s="7"/>
    </row>
    <row r="367" spans="3:3" ht="15.75" customHeight="1">
      <c r="C367" s="7"/>
    </row>
    <row r="368" spans="3:3" ht="15.75" customHeight="1">
      <c r="C368" s="7"/>
    </row>
    <row r="369" spans="3:3" ht="15.75" customHeight="1">
      <c r="C369" s="7"/>
    </row>
    <row r="370" spans="3:3" ht="15.75" customHeight="1">
      <c r="C370" s="7"/>
    </row>
    <row r="371" spans="3:3" ht="15.75" customHeight="1">
      <c r="C371" s="7"/>
    </row>
    <row r="372" spans="3:3" ht="15.75" customHeight="1">
      <c r="C372" s="7"/>
    </row>
    <row r="373" spans="3:3" ht="15.75" customHeight="1">
      <c r="C373" s="7"/>
    </row>
    <row r="374" spans="3:3" ht="15.75" customHeight="1">
      <c r="C374" s="7"/>
    </row>
    <row r="375" spans="3:3" ht="15.75" customHeight="1">
      <c r="C375" s="7"/>
    </row>
    <row r="376" spans="3:3" ht="15.75" customHeight="1">
      <c r="C376" s="7"/>
    </row>
    <row r="377" spans="3:3" ht="15.75" customHeight="1">
      <c r="C377" s="7"/>
    </row>
    <row r="378" spans="3:3" ht="15.75" customHeight="1">
      <c r="C378" s="7"/>
    </row>
    <row r="379" spans="3:3" ht="15.75" customHeight="1">
      <c r="C379" s="7"/>
    </row>
    <row r="380" spans="3:3" ht="15.75" customHeight="1">
      <c r="C380" s="7"/>
    </row>
    <row r="381" spans="3:3" ht="15.75" customHeight="1">
      <c r="C381" s="7"/>
    </row>
    <row r="382" spans="3:3" ht="15.75" customHeight="1">
      <c r="C382" s="7"/>
    </row>
    <row r="383" spans="3:3" ht="15.75" customHeight="1">
      <c r="C383" s="7"/>
    </row>
    <row r="384" spans="3:3" ht="15.75" customHeight="1">
      <c r="C384" s="7"/>
    </row>
    <row r="385" spans="3:3" ht="15.75" customHeight="1">
      <c r="C385" s="7"/>
    </row>
    <row r="386" spans="3:3" ht="15.75" customHeight="1">
      <c r="C386" s="7"/>
    </row>
    <row r="387" spans="3:3" ht="15.75" customHeight="1">
      <c r="C387" s="7"/>
    </row>
    <row r="388" spans="3:3" ht="15.75" customHeight="1">
      <c r="C388" s="7"/>
    </row>
    <row r="389" spans="3:3" ht="15.75" customHeight="1">
      <c r="C389" s="7"/>
    </row>
    <row r="390" spans="3:3" ht="15.75" customHeight="1">
      <c r="C390" s="7"/>
    </row>
    <row r="391" spans="3:3" ht="15.75" customHeight="1">
      <c r="C391" s="7"/>
    </row>
    <row r="392" spans="3:3" ht="15.75" customHeight="1">
      <c r="C392" s="7"/>
    </row>
    <row r="393" spans="3:3" ht="15.75" customHeight="1">
      <c r="C393" s="7"/>
    </row>
    <row r="394" spans="3:3" ht="15.75" customHeight="1">
      <c r="C394" s="7"/>
    </row>
    <row r="395" spans="3:3" ht="15.75" customHeight="1">
      <c r="C395" s="7"/>
    </row>
    <row r="396" spans="3:3" ht="15.75" customHeight="1">
      <c r="C396" s="7"/>
    </row>
    <row r="397" spans="3:3" ht="15.75" customHeight="1">
      <c r="C397" s="7"/>
    </row>
    <row r="398" spans="3:3" ht="15.75" customHeight="1">
      <c r="C398" s="7"/>
    </row>
    <row r="399" spans="3:3" ht="15.75" customHeight="1">
      <c r="C399" s="7"/>
    </row>
    <row r="400" spans="3:3" ht="15.75" customHeight="1">
      <c r="C400" s="7"/>
    </row>
    <row r="401" spans="3:3" ht="15.75" customHeight="1">
      <c r="C401" s="7"/>
    </row>
    <row r="402" spans="3:3" ht="15.75" customHeight="1">
      <c r="C402" s="7"/>
    </row>
    <row r="403" spans="3:3" ht="15.75" customHeight="1">
      <c r="C403" s="7"/>
    </row>
    <row r="404" spans="3:3" ht="15.75" customHeight="1">
      <c r="C404" s="7"/>
    </row>
    <row r="405" spans="3:3" ht="15.75" customHeight="1">
      <c r="C405" s="7"/>
    </row>
    <row r="406" spans="3:3" ht="15.75" customHeight="1">
      <c r="C406" s="7"/>
    </row>
    <row r="407" spans="3:3" ht="15.75" customHeight="1">
      <c r="C407" s="7"/>
    </row>
    <row r="408" spans="3:3" ht="15.75" customHeight="1">
      <c r="C408" s="7"/>
    </row>
    <row r="409" spans="3:3" ht="15.75" customHeight="1">
      <c r="C409" s="7"/>
    </row>
    <row r="410" spans="3:3" ht="15.75" customHeight="1">
      <c r="C410" s="7"/>
    </row>
    <row r="411" spans="3:3" ht="15.75" customHeight="1">
      <c r="C411" s="7"/>
    </row>
    <row r="412" spans="3:3" ht="15.75" customHeight="1">
      <c r="C412" s="7"/>
    </row>
    <row r="413" spans="3:3" ht="15.75" customHeight="1">
      <c r="C413" s="7"/>
    </row>
    <row r="414" spans="3:3" ht="15.75" customHeight="1">
      <c r="C414" s="7"/>
    </row>
    <row r="415" spans="3:3" ht="15.75" customHeight="1">
      <c r="C415" s="7"/>
    </row>
    <row r="416" spans="3:3" ht="15.75" customHeight="1">
      <c r="C416" s="7"/>
    </row>
    <row r="417" spans="3:3" ht="15.75" customHeight="1">
      <c r="C417" s="7"/>
    </row>
    <row r="418" spans="3:3" ht="15.75" customHeight="1">
      <c r="C418" s="7"/>
    </row>
    <row r="419" spans="3:3" ht="15.75" customHeight="1">
      <c r="C419" s="7"/>
    </row>
    <row r="420" spans="3:3" ht="15.75" customHeight="1">
      <c r="C420" s="7"/>
    </row>
    <row r="421" spans="3:3" ht="15.75" customHeight="1">
      <c r="C421" s="7"/>
    </row>
    <row r="422" spans="3:3" ht="15.75" customHeight="1">
      <c r="C422" s="7"/>
    </row>
    <row r="423" spans="3:3" ht="15.75" customHeight="1">
      <c r="C423" s="7"/>
    </row>
    <row r="424" spans="3:3" ht="15.75" customHeight="1">
      <c r="C424" s="7"/>
    </row>
    <row r="425" spans="3:3" ht="15.75" customHeight="1">
      <c r="C425" s="7"/>
    </row>
    <row r="426" spans="3:3" ht="15.75" customHeight="1">
      <c r="C426" s="7"/>
    </row>
    <row r="427" spans="3:3" ht="15.75" customHeight="1">
      <c r="C427" s="7"/>
    </row>
    <row r="428" spans="3:3" ht="15.75" customHeight="1">
      <c r="C428" s="7"/>
    </row>
    <row r="429" spans="3:3" ht="15.75" customHeight="1">
      <c r="C429" s="7"/>
    </row>
    <row r="430" spans="3:3" ht="15.75" customHeight="1">
      <c r="C430" s="7"/>
    </row>
    <row r="431" spans="3:3" ht="15.75" customHeight="1">
      <c r="C431" s="7"/>
    </row>
    <row r="432" spans="3:3" ht="15.75" customHeight="1">
      <c r="C432" s="7"/>
    </row>
    <row r="433" spans="3:3" ht="15.75" customHeight="1">
      <c r="C433" s="7"/>
    </row>
    <row r="434" spans="3:3" ht="15.75" customHeight="1">
      <c r="C434" s="7"/>
    </row>
    <row r="435" spans="3:3" ht="15.75" customHeight="1">
      <c r="C435" s="7"/>
    </row>
    <row r="436" spans="3:3" ht="15.75" customHeight="1">
      <c r="C436" s="7"/>
    </row>
    <row r="437" spans="3:3" ht="15.75" customHeight="1">
      <c r="C437" s="7"/>
    </row>
    <row r="438" spans="3:3" ht="15.75" customHeight="1">
      <c r="C438" s="7"/>
    </row>
    <row r="439" spans="3:3" ht="15.75" customHeight="1">
      <c r="C439" s="7"/>
    </row>
    <row r="440" spans="3:3" ht="15.75" customHeight="1">
      <c r="C440" s="7"/>
    </row>
    <row r="441" spans="3:3" ht="15.75" customHeight="1">
      <c r="C441" s="7"/>
    </row>
    <row r="442" spans="3:3" ht="15.75" customHeight="1">
      <c r="C442" s="7"/>
    </row>
    <row r="443" spans="3:3" ht="15.75" customHeight="1">
      <c r="C443" s="7"/>
    </row>
    <row r="444" spans="3:3" ht="15.75" customHeight="1">
      <c r="C444" s="7"/>
    </row>
    <row r="445" spans="3:3" ht="15.75" customHeight="1">
      <c r="C445" s="7"/>
    </row>
    <row r="446" spans="3:3" ht="15.75" customHeight="1">
      <c r="C446" s="7"/>
    </row>
    <row r="447" spans="3:3" ht="15.75" customHeight="1">
      <c r="C447" s="7"/>
    </row>
    <row r="448" spans="3:3" ht="15.75" customHeight="1">
      <c r="C448" s="7"/>
    </row>
    <row r="449" spans="3:3" ht="15.75" customHeight="1">
      <c r="C449" s="7"/>
    </row>
    <row r="450" spans="3:3" ht="15.75" customHeight="1">
      <c r="C450" s="7"/>
    </row>
    <row r="451" spans="3:3" ht="15.75" customHeight="1">
      <c r="C451" s="7"/>
    </row>
    <row r="452" spans="3:3" ht="15.75" customHeight="1">
      <c r="C452" s="7"/>
    </row>
    <row r="453" spans="3:3" ht="15.75" customHeight="1">
      <c r="C453" s="7"/>
    </row>
    <row r="454" spans="3:3" ht="15.75" customHeight="1">
      <c r="C454" s="7"/>
    </row>
    <row r="455" spans="3:3" ht="15.75" customHeight="1">
      <c r="C455" s="7"/>
    </row>
    <row r="456" spans="3:3" ht="15.75" customHeight="1">
      <c r="C456" s="7"/>
    </row>
    <row r="457" spans="3:3" ht="15.75" customHeight="1">
      <c r="C457" s="7"/>
    </row>
    <row r="458" spans="3:3" ht="15.75" customHeight="1">
      <c r="C458" s="7"/>
    </row>
    <row r="459" spans="3:3" ht="15.75" customHeight="1">
      <c r="C459" s="7"/>
    </row>
    <row r="460" spans="3:3" ht="15.75" customHeight="1">
      <c r="C460" s="7"/>
    </row>
    <row r="461" spans="3:3" ht="15.75" customHeight="1">
      <c r="C461" s="7"/>
    </row>
    <row r="462" spans="3:3" ht="15.75" customHeight="1">
      <c r="C462" s="7"/>
    </row>
    <row r="463" spans="3:3" ht="15.75" customHeight="1">
      <c r="C463" s="7"/>
    </row>
    <row r="464" spans="3:3" ht="15.75" customHeight="1">
      <c r="C464" s="7"/>
    </row>
    <row r="465" spans="3:3" ht="15.75" customHeight="1">
      <c r="C465" s="7"/>
    </row>
    <row r="466" spans="3:3" ht="15.75" customHeight="1">
      <c r="C466" s="7"/>
    </row>
    <row r="467" spans="3:3" ht="15.75" customHeight="1">
      <c r="C467" s="7"/>
    </row>
    <row r="468" spans="3:3" ht="15.75" customHeight="1">
      <c r="C468" s="7"/>
    </row>
    <row r="469" spans="3:3" ht="15.75" customHeight="1">
      <c r="C469" s="7"/>
    </row>
    <row r="470" spans="3:3" ht="15.75" customHeight="1">
      <c r="C470" s="7"/>
    </row>
    <row r="471" spans="3:3" ht="15.75" customHeight="1">
      <c r="C471" s="7"/>
    </row>
    <row r="472" spans="3:3" ht="15.75" customHeight="1">
      <c r="C472" s="7"/>
    </row>
    <row r="473" spans="3:3" ht="15.75" customHeight="1">
      <c r="C473" s="7"/>
    </row>
    <row r="474" spans="3:3" ht="15.75" customHeight="1">
      <c r="C474" s="7"/>
    </row>
    <row r="475" spans="3:3" ht="15.75" customHeight="1">
      <c r="C475" s="7"/>
    </row>
    <row r="476" spans="3:3" ht="15.75" customHeight="1">
      <c r="C476" s="7"/>
    </row>
    <row r="477" spans="3:3" ht="15.75" customHeight="1">
      <c r="C477" s="7"/>
    </row>
    <row r="478" spans="3:3" ht="15.75" customHeight="1">
      <c r="C478" s="7"/>
    </row>
    <row r="479" spans="3:3" ht="15.75" customHeight="1">
      <c r="C479" s="7"/>
    </row>
    <row r="480" spans="3:3" ht="15.75" customHeight="1">
      <c r="C480" s="7"/>
    </row>
    <row r="481" spans="3:3" ht="15.75" customHeight="1">
      <c r="C481" s="7"/>
    </row>
    <row r="482" spans="3:3" ht="15.75" customHeight="1">
      <c r="C482" s="7"/>
    </row>
    <row r="483" spans="3:3" ht="15.75" customHeight="1">
      <c r="C483" s="7"/>
    </row>
    <row r="484" spans="3:3" ht="15.75" customHeight="1">
      <c r="C484" s="7"/>
    </row>
    <row r="485" spans="3:3" ht="15.75" customHeight="1">
      <c r="C485" s="7"/>
    </row>
    <row r="486" spans="3:3" ht="15.75" customHeight="1">
      <c r="C486" s="7"/>
    </row>
    <row r="487" spans="3:3" ht="15.75" customHeight="1">
      <c r="C487" s="7"/>
    </row>
    <row r="488" spans="3:3" ht="15.75" customHeight="1">
      <c r="C488" s="7"/>
    </row>
    <row r="489" spans="3:3" ht="15.75" customHeight="1">
      <c r="C489" s="7"/>
    </row>
    <row r="490" spans="3:3" ht="15.75" customHeight="1">
      <c r="C490" s="7"/>
    </row>
    <row r="491" spans="3:3" ht="15.75" customHeight="1">
      <c r="C491" s="7"/>
    </row>
    <row r="492" spans="3:3" ht="15.75" customHeight="1">
      <c r="C492" s="7"/>
    </row>
    <row r="493" spans="3:3" ht="15.75" customHeight="1">
      <c r="C493" s="7"/>
    </row>
    <row r="494" spans="3:3" ht="15.75" customHeight="1">
      <c r="C494" s="7"/>
    </row>
    <row r="495" spans="3:3" ht="15.75" customHeight="1">
      <c r="C495" s="7"/>
    </row>
    <row r="496" spans="3:3" ht="15.75" customHeight="1">
      <c r="C496" s="7"/>
    </row>
    <row r="497" spans="3:3" ht="15.75" customHeight="1">
      <c r="C497" s="7"/>
    </row>
    <row r="498" spans="3:3" ht="15.75" customHeight="1">
      <c r="C498" s="7"/>
    </row>
    <row r="499" spans="3:3" ht="15.75" customHeight="1">
      <c r="C499" s="7"/>
    </row>
    <row r="500" spans="3:3" ht="15.75" customHeight="1">
      <c r="C500" s="7"/>
    </row>
    <row r="501" spans="3:3" ht="15.75" customHeight="1">
      <c r="C501" s="7"/>
    </row>
    <row r="502" spans="3:3" ht="15.75" customHeight="1">
      <c r="C502" s="7"/>
    </row>
    <row r="503" spans="3:3" ht="15.75" customHeight="1">
      <c r="C503" s="7"/>
    </row>
    <row r="504" spans="3:3" ht="15.75" customHeight="1">
      <c r="C504" s="7"/>
    </row>
    <row r="505" spans="3:3" ht="15.75" customHeight="1">
      <c r="C505" s="7"/>
    </row>
    <row r="506" spans="3:3" ht="15.75" customHeight="1">
      <c r="C506" s="7"/>
    </row>
    <row r="507" spans="3:3" ht="15.75" customHeight="1">
      <c r="C507" s="7"/>
    </row>
    <row r="508" spans="3:3" ht="15.75" customHeight="1">
      <c r="C508" s="7"/>
    </row>
    <row r="509" spans="3:3" ht="15.75" customHeight="1">
      <c r="C509" s="7"/>
    </row>
    <row r="510" spans="3:3" ht="15.75" customHeight="1">
      <c r="C510" s="7"/>
    </row>
    <row r="511" spans="3:3" ht="15.75" customHeight="1">
      <c r="C511" s="7"/>
    </row>
    <row r="512" spans="3:3" ht="15.75" customHeight="1">
      <c r="C512" s="7"/>
    </row>
    <row r="513" spans="3:3" ht="15.75" customHeight="1">
      <c r="C513" s="7"/>
    </row>
    <row r="514" spans="3:3" ht="15.75" customHeight="1">
      <c r="C514" s="7"/>
    </row>
    <row r="515" spans="3:3" ht="15.75" customHeight="1">
      <c r="C515" s="7"/>
    </row>
    <row r="516" spans="3:3" ht="15.75" customHeight="1">
      <c r="C516" s="7"/>
    </row>
    <row r="517" spans="3:3" ht="15.75" customHeight="1">
      <c r="C517" s="7"/>
    </row>
    <row r="518" spans="3:3" ht="15.75" customHeight="1">
      <c r="C518" s="7"/>
    </row>
    <row r="519" spans="3:3" ht="15.75" customHeight="1">
      <c r="C519" s="7"/>
    </row>
    <row r="520" spans="3:3" ht="15.75" customHeight="1">
      <c r="C520" s="7"/>
    </row>
    <row r="521" spans="3:3" ht="15.75" customHeight="1">
      <c r="C521" s="7"/>
    </row>
    <row r="522" spans="3:3" ht="15.75" customHeight="1">
      <c r="C522" s="7"/>
    </row>
    <row r="523" spans="3:3" ht="15.75" customHeight="1">
      <c r="C523" s="7"/>
    </row>
    <row r="524" spans="3:3" ht="15.75" customHeight="1">
      <c r="C524" s="7"/>
    </row>
    <row r="525" spans="3:3" ht="15.75" customHeight="1">
      <c r="C525" s="7"/>
    </row>
    <row r="526" spans="3:3" ht="15.75" customHeight="1">
      <c r="C526" s="7"/>
    </row>
    <row r="527" spans="3:3" ht="15.75" customHeight="1">
      <c r="C527" s="7"/>
    </row>
    <row r="528" spans="3:3" ht="15.75" customHeight="1">
      <c r="C528" s="7"/>
    </row>
    <row r="529" spans="3:3" ht="15.75" customHeight="1">
      <c r="C529" s="7"/>
    </row>
    <row r="530" spans="3:3" ht="15.75" customHeight="1">
      <c r="C530" s="7"/>
    </row>
    <row r="531" spans="3:3" ht="15.75" customHeight="1">
      <c r="C531" s="7"/>
    </row>
    <row r="532" spans="3:3" ht="15.75" customHeight="1">
      <c r="C532" s="7"/>
    </row>
    <row r="533" spans="3:3" ht="15.75" customHeight="1">
      <c r="C533" s="7"/>
    </row>
    <row r="534" spans="3:3" ht="15.75" customHeight="1">
      <c r="C534" s="7"/>
    </row>
    <row r="535" spans="3:3" ht="15.75" customHeight="1">
      <c r="C535" s="7"/>
    </row>
    <row r="536" spans="3:3" ht="15.75" customHeight="1">
      <c r="C536" s="7"/>
    </row>
    <row r="537" spans="3:3" ht="15.75" customHeight="1">
      <c r="C537" s="7"/>
    </row>
    <row r="538" spans="3:3" ht="15.75" customHeight="1">
      <c r="C538" s="7"/>
    </row>
    <row r="539" spans="3:3" ht="15.75" customHeight="1">
      <c r="C539" s="7"/>
    </row>
    <row r="540" spans="3:3" ht="15.75" customHeight="1">
      <c r="C540" s="7"/>
    </row>
    <row r="541" spans="3:3" ht="15.75" customHeight="1">
      <c r="C541" s="7"/>
    </row>
    <row r="542" spans="3:3" ht="15.75" customHeight="1">
      <c r="C542" s="7"/>
    </row>
    <row r="543" spans="3:3" ht="15.75" customHeight="1">
      <c r="C543" s="7"/>
    </row>
    <row r="544" spans="3:3" ht="15.75" customHeight="1">
      <c r="C544" s="7"/>
    </row>
    <row r="545" spans="3:3" ht="15.75" customHeight="1">
      <c r="C545" s="7"/>
    </row>
    <row r="546" spans="3:3" ht="15.75" customHeight="1">
      <c r="C546" s="7"/>
    </row>
    <row r="547" spans="3:3" ht="15.75" customHeight="1">
      <c r="C547" s="7"/>
    </row>
    <row r="548" spans="3:3" ht="15.75" customHeight="1">
      <c r="C548" s="7"/>
    </row>
    <row r="549" spans="3:3" ht="15.75" customHeight="1">
      <c r="C549" s="7"/>
    </row>
    <row r="550" spans="3:3" ht="15.75" customHeight="1">
      <c r="C550" s="7"/>
    </row>
    <row r="551" spans="3:3" ht="15.75" customHeight="1">
      <c r="C551" s="7"/>
    </row>
    <row r="552" spans="3:3" ht="15.75" customHeight="1">
      <c r="C552" s="7"/>
    </row>
    <row r="553" spans="3:3" ht="15.75" customHeight="1">
      <c r="C553" s="7"/>
    </row>
    <row r="554" spans="3:3" ht="15.75" customHeight="1">
      <c r="C554" s="7"/>
    </row>
    <row r="555" spans="3:3" ht="15.75" customHeight="1">
      <c r="C555" s="7"/>
    </row>
    <row r="556" spans="3:3" ht="15.75" customHeight="1">
      <c r="C556" s="7"/>
    </row>
    <row r="557" spans="3:3" ht="15.75" customHeight="1">
      <c r="C557" s="7"/>
    </row>
    <row r="558" spans="3:3" ht="15.75" customHeight="1">
      <c r="C558" s="7"/>
    </row>
    <row r="559" spans="3:3" ht="15.75" customHeight="1">
      <c r="C559" s="7"/>
    </row>
    <row r="560" spans="3:3" ht="15.75" customHeight="1">
      <c r="C560" s="7"/>
    </row>
    <row r="561" spans="3:3" ht="15.75" customHeight="1">
      <c r="C561" s="7"/>
    </row>
    <row r="562" spans="3:3" ht="15.75" customHeight="1">
      <c r="C562" s="7"/>
    </row>
    <row r="563" spans="3:3" ht="15.75" customHeight="1">
      <c r="C563" s="7"/>
    </row>
    <row r="564" spans="3:3" ht="15.75" customHeight="1">
      <c r="C564" s="7"/>
    </row>
    <row r="565" spans="3:3" ht="15.75" customHeight="1">
      <c r="C565" s="7"/>
    </row>
    <row r="566" spans="3:3" ht="15.75" customHeight="1">
      <c r="C566" s="7"/>
    </row>
    <row r="567" spans="3:3" ht="15.75" customHeight="1">
      <c r="C567" s="7"/>
    </row>
    <row r="568" spans="3:3" ht="15.75" customHeight="1">
      <c r="C568" s="7"/>
    </row>
    <row r="569" spans="3:3" ht="15.75" customHeight="1">
      <c r="C569" s="7"/>
    </row>
    <row r="570" spans="3:3" ht="15.75" customHeight="1">
      <c r="C570" s="7"/>
    </row>
    <row r="571" spans="3:3" ht="15.75" customHeight="1">
      <c r="C571" s="7"/>
    </row>
    <row r="572" spans="3:3" ht="15.75" customHeight="1">
      <c r="C572" s="7"/>
    </row>
    <row r="573" spans="3:3" ht="15.75" customHeight="1">
      <c r="C573" s="7"/>
    </row>
    <row r="574" spans="3:3" ht="15.75" customHeight="1">
      <c r="C574" s="7"/>
    </row>
    <row r="575" spans="3:3" ht="15.75" customHeight="1">
      <c r="C575" s="7"/>
    </row>
    <row r="576" spans="3:3" ht="15.75" customHeight="1">
      <c r="C576" s="7"/>
    </row>
    <row r="577" spans="3:3" ht="15.75" customHeight="1">
      <c r="C577" s="7"/>
    </row>
    <row r="578" spans="3:3" ht="15.75" customHeight="1">
      <c r="C578" s="7"/>
    </row>
    <row r="579" spans="3:3" ht="15.75" customHeight="1">
      <c r="C579" s="7"/>
    </row>
    <row r="580" spans="3:3" ht="15.75" customHeight="1">
      <c r="C580" s="7"/>
    </row>
    <row r="581" spans="3:3" ht="15.75" customHeight="1">
      <c r="C581" s="7"/>
    </row>
    <row r="582" spans="3:3" ht="15.75" customHeight="1">
      <c r="C582" s="7"/>
    </row>
    <row r="583" spans="3:3" ht="15.75" customHeight="1">
      <c r="C583" s="7"/>
    </row>
    <row r="584" spans="3:3" ht="15.75" customHeight="1">
      <c r="C584" s="7"/>
    </row>
    <row r="585" spans="3:3" ht="15.75" customHeight="1">
      <c r="C585" s="7"/>
    </row>
    <row r="586" spans="3:3" ht="15.75" customHeight="1">
      <c r="C586" s="7"/>
    </row>
    <row r="587" spans="3:3" ht="15.75" customHeight="1">
      <c r="C587" s="7"/>
    </row>
    <row r="588" spans="3:3" ht="15.75" customHeight="1">
      <c r="C588" s="7"/>
    </row>
    <row r="589" spans="3:3" ht="15.75" customHeight="1">
      <c r="C589" s="7"/>
    </row>
    <row r="590" spans="3:3" ht="15.75" customHeight="1">
      <c r="C590" s="7"/>
    </row>
    <row r="591" spans="3:3" ht="15.75" customHeight="1">
      <c r="C591" s="7"/>
    </row>
    <row r="592" spans="3:3" ht="15.75" customHeight="1">
      <c r="C592" s="7"/>
    </row>
    <row r="593" spans="3:3" ht="15.75" customHeight="1">
      <c r="C593" s="7"/>
    </row>
    <row r="594" spans="3:3" ht="15.75" customHeight="1">
      <c r="C594" s="7"/>
    </row>
    <row r="595" spans="3:3" ht="15.75" customHeight="1">
      <c r="C595" s="7"/>
    </row>
    <row r="596" spans="3:3" ht="15.75" customHeight="1">
      <c r="C596" s="7"/>
    </row>
    <row r="597" spans="3:3" ht="15.75" customHeight="1">
      <c r="C597" s="7"/>
    </row>
    <row r="598" spans="3:3" ht="15.75" customHeight="1">
      <c r="C598" s="7"/>
    </row>
    <row r="599" spans="3:3" ht="15.75" customHeight="1">
      <c r="C599" s="7"/>
    </row>
    <row r="600" spans="3:3" ht="15.75" customHeight="1">
      <c r="C600" s="7"/>
    </row>
    <row r="601" spans="3:3" ht="15.75" customHeight="1">
      <c r="C601" s="7"/>
    </row>
    <row r="602" spans="3:3" ht="15.75" customHeight="1">
      <c r="C602" s="7"/>
    </row>
    <row r="603" spans="3:3" ht="15.75" customHeight="1">
      <c r="C603" s="7"/>
    </row>
    <row r="604" spans="3:3" ht="15.75" customHeight="1">
      <c r="C604" s="7"/>
    </row>
    <row r="605" spans="3:3" ht="15.75" customHeight="1">
      <c r="C605" s="7"/>
    </row>
    <row r="606" spans="3:3" ht="15.75" customHeight="1">
      <c r="C606" s="7"/>
    </row>
    <row r="607" spans="3:3" ht="15.75" customHeight="1">
      <c r="C607" s="7"/>
    </row>
    <row r="608" spans="3:3" ht="15.75" customHeight="1">
      <c r="C608" s="7"/>
    </row>
    <row r="609" spans="3:3" ht="15.75" customHeight="1">
      <c r="C609" s="7"/>
    </row>
    <row r="610" spans="3:3" ht="15.75" customHeight="1">
      <c r="C610" s="7"/>
    </row>
    <row r="611" spans="3:3" ht="15.75" customHeight="1">
      <c r="C611" s="7"/>
    </row>
    <row r="612" spans="3:3" ht="15.75" customHeight="1">
      <c r="C612" s="7"/>
    </row>
    <row r="613" spans="3:3" ht="15.75" customHeight="1">
      <c r="C613" s="7"/>
    </row>
    <row r="614" spans="3:3" ht="15.75" customHeight="1">
      <c r="C614" s="7"/>
    </row>
    <row r="615" spans="3:3" ht="15.75" customHeight="1">
      <c r="C615" s="7"/>
    </row>
    <row r="616" spans="3:3" ht="15.75" customHeight="1">
      <c r="C616" s="7"/>
    </row>
    <row r="617" spans="3:3" ht="15.75" customHeight="1">
      <c r="C617" s="7"/>
    </row>
    <row r="618" spans="3:3" ht="15.75" customHeight="1">
      <c r="C618" s="7"/>
    </row>
    <row r="619" spans="3:3" ht="15.75" customHeight="1">
      <c r="C619" s="7"/>
    </row>
    <row r="620" spans="3:3" ht="15.75" customHeight="1">
      <c r="C620" s="7"/>
    </row>
    <row r="621" spans="3:3" ht="15.75" customHeight="1">
      <c r="C621" s="7"/>
    </row>
    <row r="622" spans="3:3" ht="15.75" customHeight="1">
      <c r="C622" s="7"/>
    </row>
    <row r="623" spans="3:3" ht="15.75" customHeight="1">
      <c r="C623" s="7"/>
    </row>
    <row r="624" spans="3:3" ht="15.75" customHeight="1">
      <c r="C624" s="7"/>
    </row>
    <row r="625" spans="3:3" ht="15.75" customHeight="1">
      <c r="C625" s="7"/>
    </row>
    <row r="626" spans="3:3" ht="15.75" customHeight="1">
      <c r="C626" s="7"/>
    </row>
    <row r="627" spans="3:3" ht="15.75" customHeight="1">
      <c r="C627" s="7"/>
    </row>
    <row r="628" spans="3:3" ht="15.75" customHeight="1">
      <c r="C628" s="7"/>
    </row>
    <row r="629" spans="3:3" ht="15.75" customHeight="1">
      <c r="C629" s="7"/>
    </row>
    <row r="630" spans="3:3" ht="15.75" customHeight="1">
      <c r="C630" s="7"/>
    </row>
    <row r="631" spans="3:3" ht="15.75" customHeight="1">
      <c r="C631" s="7"/>
    </row>
    <row r="632" spans="3:3" ht="15.75" customHeight="1">
      <c r="C632" s="7"/>
    </row>
    <row r="633" spans="3:3" ht="15.75" customHeight="1">
      <c r="C633" s="7"/>
    </row>
    <row r="634" spans="3:3" ht="15.75" customHeight="1">
      <c r="C634" s="7"/>
    </row>
    <row r="635" spans="3:3" ht="15.75" customHeight="1">
      <c r="C635" s="7"/>
    </row>
    <row r="636" spans="3:3" ht="15.75" customHeight="1">
      <c r="C636" s="7"/>
    </row>
    <row r="637" spans="3:3" ht="15.75" customHeight="1">
      <c r="C637" s="7"/>
    </row>
    <row r="638" spans="3:3" ht="15.75" customHeight="1">
      <c r="C638" s="7"/>
    </row>
    <row r="639" spans="3:3" ht="15.75" customHeight="1">
      <c r="C639" s="7"/>
    </row>
    <row r="640" spans="3:3" ht="15.75" customHeight="1">
      <c r="C640" s="7"/>
    </row>
    <row r="641" spans="3:3" ht="15.75" customHeight="1">
      <c r="C641" s="7"/>
    </row>
    <row r="642" spans="3:3" ht="15.75" customHeight="1">
      <c r="C642" s="7"/>
    </row>
    <row r="643" spans="3:3" ht="15.75" customHeight="1">
      <c r="C643" s="7"/>
    </row>
    <row r="644" spans="3:3" ht="15.75" customHeight="1">
      <c r="C644" s="7"/>
    </row>
    <row r="645" spans="3:3" ht="15.75" customHeight="1">
      <c r="C645" s="7"/>
    </row>
    <row r="646" spans="3:3" ht="15.75" customHeight="1">
      <c r="C646" s="7"/>
    </row>
    <row r="647" spans="3:3" ht="15.75" customHeight="1">
      <c r="C647" s="7"/>
    </row>
    <row r="648" spans="3:3" ht="15.75" customHeight="1">
      <c r="C648" s="7"/>
    </row>
    <row r="649" spans="3:3" ht="15.75" customHeight="1">
      <c r="C649" s="7"/>
    </row>
    <row r="650" spans="3:3" ht="15.75" customHeight="1">
      <c r="C650" s="7"/>
    </row>
    <row r="651" spans="3:3" ht="15.75" customHeight="1">
      <c r="C651" s="7"/>
    </row>
    <row r="652" spans="3:3" ht="15.75" customHeight="1">
      <c r="C652" s="7"/>
    </row>
    <row r="653" spans="3:3" ht="15.75" customHeight="1">
      <c r="C653" s="7"/>
    </row>
    <row r="654" spans="3:3" ht="15.75" customHeight="1">
      <c r="C654" s="7"/>
    </row>
    <row r="655" spans="3:3" ht="15.75" customHeight="1">
      <c r="C655" s="7"/>
    </row>
    <row r="656" spans="3:3" ht="15.75" customHeight="1">
      <c r="C656" s="7"/>
    </row>
    <row r="657" spans="3:3" ht="15.75" customHeight="1">
      <c r="C657" s="7"/>
    </row>
    <row r="658" spans="3:3" ht="15.75" customHeight="1">
      <c r="C658" s="7"/>
    </row>
    <row r="659" spans="3:3" ht="15.75" customHeight="1">
      <c r="C659" s="7"/>
    </row>
    <row r="660" spans="3:3" ht="15.75" customHeight="1">
      <c r="C660" s="7"/>
    </row>
    <row r="661" spans="3:3" ht="15.75" customHeight="1">
      <c r="C661" s="7"/>
    </row>
    <row r="662" spans="3:3" ht="15.75" customHeight="1">
      <c r="C662" s="7"/>
    </row>
    <row r="663" spans="3:3" ht="15.75" customHeight="1">
      <c r="C663" s="7"/>
    </row>
    <row r="664" spans="3:3" ht="15.75" customHeight="1">
      <c r="C664" s="7"/>
    </row>
    <row r="665" spans="3:3" ht="15.75" customHeight="1">
      <c r="C665" s="7"/>
    </row>
    <row r="666" spans="3:3" ht="15.75" customHeight="1">
      <c r="C666" s="7"/>
    </row>
    <row r="667" spans="3:3" ht="15.75" customHeight="1">
      <c r="C667" s="7"/>
    </row>
    <row r="668" spans="3:3" ht="15.75" customHeight="1">
      <c r="C668" s="7"/>
    </row>
    <row r="669" spans="3:3" ht="15.75" customHeight="1">
      <c r="C669" s="7"/>
    </row>
    <row r="670" spans="3:3" ht="15.75" customHeight="1">
      <c r="C670" s="7"/>
    </row>
    <row r="671" spans="3:3" ht="15.75" customHeight="1">
      <c r="C671" s="7"/>
    </row>
    <row r="672" spans="3:3" ht="15.75" customHeight="1">
      <c r="C672" s="7"/>
    </row>
    <row r="673" spans="3:3" ht="15.75" customHeight="1">
      <c r="C673" s="7"/>
    </row>
    <row r="674" spans="3:3" ht="15.75" customHeight="1">
      <c r="C674" s="7"/>
    </row>
    <row r="675" spans="3:3" ht="15.75" customHeight="1">
      <c r="C675" s="7"/>
    </row>
    <row r="676" spans="3:3" ht="15.75" customHeight="1">
      <c r="C676" s="7"/>
    </row>
    <row r="677" spans="3:3" ht="15.75" customHeight="1">
      <c r="C677" s="7"/>
    </row>
    <row r="678" spans="3:3" ht="15.75" customHeight="1">
      <c r="C678" s="7"/>
    </row>
    <row r="679" spans="3:3" ht="15.75" customHeight="1">
      <c r="C679" s="7"/>
    </row>
    <row r="680" spans="3:3" ht="15.75" customHeight="1">
      <c r="C680" s="7"/>
    </row>
    <row r="681" spans="3:3" ht="15.75" customHeight="1">
      <c r="C681" s="7"/>
    </row>
    <row r="682" spans="3:3" ht="15.75" customHeight="1">
      <c r="C682" s="7"/>
    </row>
    <row r="683" spans="3:3" ht="15.75" customHeight="1">
      <c r="C683" s="7"/>
    </row>
    <row r="684" spans="3:3" ht="15.75" customHeight="1">
      <c r="C684" s="7"/>
    </row>
    <row r="685" spans="3:3" ht="15.75" customHeight="1">
      <c r="C685" s="7"/>
    </row>
    <row r="686" spans="3:3" ht="15.75" customHeight="1">
      <c r="C686" s="7"/>
    </row>
    <row r="687" spans="3:3" ht="15.75" customHeight="1">
      <c r="C687" s="7"/>
    </row>
    <row r="688" spans="3:3" ht="15.75" customHeight="1">
      <c r="C688" s="7"/>
    </row>
    <row r="689" spans="3:3" ht="15.75" customHeight="1">
      <c r="C689" s="7"/>
    </row>
    <row r="690" spans="3:3" ht="15.75" customHeight="1">
      <c r="C690" s="7"/>
    </row>
    <row r="691" spans="3:3" ht="15.75" customHeight="1">
      <c r="C691" s="7"/>
    </row>
    <row r="692" spans="3:3" ht="15.75" customHeight="1">
      <c r="C692" s="7"/>
    </row>
    <row r="693" spans="3:3" ht="15.75" customHeight="1">
      <c r="C693" s="7"/>
    </row>
    <row r="694" spans="3:3" ht="15.75" customHeight="1">
      <c r="C694" s="7"/>
    </row>
    <row r="695" spans="3:3" ht="15.75" customHeight="1">
      <c r="C695" s="7"/>
    </row>
    <row r="696" spans="3:3" ht="15.75" customHeight="1">
      <c r="C696" s="7"/>
    </row>
    <row r="697" spans="3:3" ht="15.75" customHeight="1">
      <c r="C697" s="7"/>
    </row>
    <row r="698" spans="3:3" ht="15.75" customHeight="1">
      <c r="C698" s="7"/>
    </row>
    <row r="699" spans="3:3" ht="15.75" customHeight="1">
      <c r="C699" s="7"/>
    </row>
    <row r="700" spans="3:3" ht="15.75" customHeight="1">
      <c r="C700" s="7"/>
    </row>
    <row r="701" spans="3:3" ht="15.75" customHeight="1">
      <c r="C701" s="7"/>
    </row>
    <row r="702" spans="3:3" ht="15.75" customHeight="1">
      <c r="C702" s="7"/>
    </row>
    <row r="703" spans="3:3" ht="15.75" customHeight="1">
      <c r="C703" s="7"/>
    </row>
    <row r="704" spans="3:3" ht="15.75" customHeight="1">
      <c r="C704" s="7"/>
    </row>
    <row r="705" spans="3:3" ht="15.75" customHeight="1">
      <c r="C705" s="7"/>
    </row>
    <row r="706" spans="3:3" ht="15.75" customHeight="1">
      <c r="C706" s="7"/>
    </row>
    <row r="707" spans="3:3" ht="15.75" customHeight="1">
      <c r="C707" s="7"/>
    </row>
    <row r="708" spans="3:3" ht="15.75" customHeight="1">
      <c r="C708" s="7"/>
    </row>
    <row r="709" spans="3:3" ht="15.75" customHeight="1">
      <c r="C709" s="7"/>
    </row>
    <row r="710" spans="3:3" ht="15.75" customHeight="1">
      <c r="C710" s="7"/>
    </row>
    <row r="711" spans="3:3" ht="15.75" customHeight="1">
      <c r="C711" s="7"/>
    </row>
    <row r="712" spans="3:3" ht="15.75" customHeight="1">
      <c r="C712" s="7"/>
    </row>
    <row r="713" spans="3:3" ht="15.75" customHeight="1">
      <c r="C713" s="7"/>
    </row>
    <row r="714" spans="3:3" ht="15.75" customHeight="1">
      <c r="C714" s="7"/>
    </row>
    <row r="715" spans="3:3" ht="15.75" customHeight="1">
      <c r="C715" s="7"/>
    </row>
    <row r="716" spans="3:3" ht="15.75" customHeight="1">
      <c r="C716" s="7"/>
    </row>
    <row r="717" spans="3:3" ht="15.75" customHeight="1">
      <c r="C717" s="7"/>
    </row>
    <row r="718" spans="3:3" ht="15.75" customHeight="1">
      <c r="C718" s="7"/>
    </row>
    <row r="719" spans="3:3" ht="15.75" customHeight="1">
      <c r="C719" s="7"/>
    </row>
    <row r="720" spans="3:3" ht="15.75" customHeight="1">
      <c r="C720" s="7"/>
    </row>
    <row r="721" spans="3:3" ht="15.75" customHeight="1">
      <c r="C721" s="7"/>
    </row>
    <row r="722" spans="3:3" ht="15.75" customHeight="1">
      <c r="C722" s="7"/>
    </row>
    <row r="723" spans="3:3" ht="15.75" customHeight="1">
      <c r="C723" s="7"/>
    </row>
    <row r="724" spans="3:3" ht="15.75" customHeight="1">
      <c r="C724" s="7"/>
    </row>
    <row r="725" spans="3:3" ht="15.75" customHeight="1">
      <c r="C725" s="7"/>
    </row>
    <row r="726" spans="3:3" ht="15.75" customHeight="1">
      <c r="C726" s="7"/>
    </row>
    <row r="727" spans="3:3" ht="15.75" customHeight="1">
      <c r="C727" s="7"/>
    </row>
    <row r="728" spans="3:3" ht="15.75" customHeight="1">
      <c r="C728" s="7"/>
    </row>
    <row r="729" spans="3:3" ht="15.75" customHeight="1">
      <c r="C729" s="7"/>
    </row>
    <row r="730" spans="3:3" ht="15.75" customHeight="1">
      <c r="C730" s="7"/>
    </row>
    <row r="731" spans="3:3" ht="15.75" customHeight="1">
      <c r="C731" s="7"/>
    </row>
    <row r="732" spans="3:3" ht="15.75" customHeight="1">
      <c r="C732" s="7"/>
    </row>
    <row r="733" spans="3:3" ht="15.75" customHeight="1">
      <c r="C733" s="7"/>
    </row>
    <row r="734" spans="3:3" ht="15.75" customHeight="1">
      <c r="C734" s="7"/>
    </row>
    <row r="735" spans="3:3" ht="15.75" customHeight="1">
      <c r="C735" s="7"/>
    </row>
    <row r="736" spans="3:3" ht="15.75" customHeight="1">
      <c r="C736" s="7"/>
    </row>
    <row r="737" spans="3:3" ht="15.75" customHeight="1">
      <c r="C737" s="7"/>
    </row>
    <row r="738" spans="3:3" ht="15.75" customHeight="1">
      <c r="C738" s="7"/>
    </row>
    <row r="739" spans="3:3" ht="15.75" customHeight="1">
      <c r="C739" s="7"/>
    </row>
    <row r="740" spans="3:3" ht="15.75" customHeight="1">
      <c r="C740" s="7"/>
    </row>
    <row r="741" spans="3:3" ht="15.75" customHeight="1">
      <c r="C741" s="7"/>
    </row>
    <row r="742" spans="3:3" ht="15.75" customHeight="1">
      <c r="C742" s="7"/>
    </row>
    <row r="743" spans="3:3" ht="15.75" customHeight="1">
      <c r="C743" s="7"/>
    </row>
    <row r="744" spans="3:3" ht="15.75" customHeight="1">
      <c r="C744" s="7"/>
    </row>
    <row r="745" spans="3:3" ht="15.75" customHeight="1">
      <c r="C745" s="7"/>
    </row>
    <row r="746" spans="3:3" ht="15.75" customHeight="1">
      <c r="C746" s="7"/>
    </row>
    <row r="747" spans="3:3" ht="15.75" customHeight="1">
      <c r="C747" s="7"/>
    </row>
    <row r="748" spans="3:3" ht="15.75" customHeight="1">
      <c r="C748" s="7"/>
    </row>
    <row r="749" spans="3:3" ht="15.75" customHeight="1">
      <c r="C749" s="7"/>
    </row>
    <row r="750" spans="3:3" ht="15.75" customHeight="1">
      <c r="C750" s="7"/>
    </row>
    <row r="751" spans="3:3" ht="15.75" customHeight="1">
      <c r="C751" s="7"/>
    </row>
    <row r="752" spans="3:3" ht="15.75" customHeight="1">
      <c r="C752" s="7"/>
    </row>
    <row r="753" spans="3:3" ht="15.75" customHeight="1">
      <c r="C753" s="7"/>
    </row>
    <row r="754" spans="3:3" ht="15.75" customHeight="1">
      <c r="C754" s="7"/>
    </row>
    <row r="755" spans="3:3" ht="15.75" customHeight="1">
      <c r="C755" s="7"/>
    </row>
    <row r="756" spans="3:3" ht="15.75" customHeight="1">
      <c r="C756" s="7"/>
    </row>
    <row r="757" spans="3:3" ht="15.75" customHeight="1">
      <c r="C757" s="7"/>
    </row>
    <row r="758" spans="3:3" ht="15.75" customHeight="1">
      <c r="C758" s="7"/>
    </row>
    <row r="759" spans="3:3" ht="15.75" customHeight="1">
      <c r="C759" s="7"/>
    </row>
    <row r="760" spans="3:3" ht="15.75" customHeight="1">
      <c r="C760" s="7"/>
    </row>
    <row r="761" spans="3:3" ht="15.75" customHeight="1">
      <c r="C761" s="7"/>
    </row>
    <row r="762" spans="3:3" ht="15.75" customHeight="1">
      <c r="C762" s="7"/>
    </row>
    <row r="763" spans="3:3" ht="15.75" customHeight="1">
      <c r="C763" s="7"/>
    </row>
    <row r="764" spans="3:3" ht="15.75" customHeight="1">
      <c r="C764" s="7"/>
    </row>
    <row r="765" spans="3:3" ht="15.75" customHeight="1">
      <c r="C765" s="7"/>
    </row>
    <row r="766" spans="3:3" ht="15.75" customHeight="1">
      <c r="C766" s="7"/>
    </row>
    <row r="767" spans="3:3" ht="15.75" customHeight="1">
      <c r="C767" s="7"/>
    </row>
    <row r="768" spans="3:3" ht="15.75" customHeight="1">
      <c r="C768" s="7"/>
    </row>
    <row r="769" spans="3:3" ht="15.75" customHeight="1">
      <c r="C769" s="7"/>
    </row>
    <row r="770" spans="3:3" ht="15.75" customHeight="1">
      <c r="C770" s="7"/>
    </row>
    <row r="771" spans="3:3" ht="15.75" customHeight="1">
      <c r="C771" s="7"/>
    </row>
    <row r="772" spans="3:3" ht="15.75" customHeight="1">
      <c r="C772" s="7"/>
    </row>
    <row r="773" spans="3:3" ht="15.75" customHeight="1">
      <c r="C773" s="7"/>
    </row>
    <row r="774" spans="3:3" ht="15.75" customHeight="1">
      <c r="C774" s="7"/>
    </row>
    <row r="775" spans="3:3" ht="15.75" customHeight="1">
      <c r="C775" s="7"/>
    </row>
    <row r="776" spans="3:3" ht="15.75" customHeight="1">
      <c r="C776" s="7"/>
    </row>
    <row r="777" spans="3:3" ht="15.75" customHeight="1">
      <c r="C777" s="7"/>
    </row>
    <row r="778" spans="3:3" ht="15.75" customHeight="1">
      <c r="C778" s="7"/>
    </row>
    <row r="779" spans="3:3" ht="15.75" customHeight="1">
      <c r="C779" s="7"/>
    </row>
    <row r="780" spans="3:3" ht="15.75" customHeight="1">
      <c r="C780" s="7"/>
    </row>
    <row r="781" spans="3:3" ht="15.75" customHeight="1">
      <c r="C781" s="7"/>
    </row>
    <row r="782" spans="3:3" ht="15.75" customHeight="1">
      <c r="C782" s="7"/>
    </row>
    <row r="783" spans="3:3" ht="15.75" customHeight="1">
      <c r="C783" s="7"/>
    </row>
    <row r="784" spans="3:3" ht="15.75" customHeight="1">
      <c r="C784" s="7"/>
    </row>
    <row r="785" spans="3:3" ht="15.75" customHeight="1">
      <c r="C785" s="7"/>
    </row>
    <row r="786" spans="3:3" ht="15.75" customHeight="1">
      <c r="C786" s="7"/>
    </row>
    <row r="787" spans="3:3" ht="15.75" customHeight="1">
      <c r="C787" s="7"/>
    </row>
    <row r="788" spans="3:3" ht="15.75" customHeight="1">
      <c r="C788" s="7"/>
    </row>
    <row r="789" spans="3:3" ht="15.75" customHeight="1">
      <c r="C789" s="7"/>
    </row>
    <row r="790" spans="3:3" ht="15.75" customHeight="1">
      <c r="C790" s="7"/>
    </row>
    <row r="791" spans="3:3" ht="15.75" customHeight="1">
      <c r="C791" s="7"/>
    </row>
    <row r="792" spans="3:3" ht="15.75" customHeight="1">
      <c r="C792" s="7"/>
    </row>
    <row r="793" spans="3:3" ht="15.75" customHeight="1">
      <c r="C793" s="7"/>
    </row>
    <row r="794" spans="3:3" ht="15.75" customHeight="1">
      <c r="C794" s="7"/>
    </row>
    <row r="795" spans="3:3" ht="15.75" customHeight="1">
      <c r="C795" s="7"/>
    </row>
    <row r="796" spans="3:3" ht="15.75" customHeight="1">
      <c r="C796" s="7"/>
    </row>
    <row r="797" spans="3:3" ht="15.75" customHeight="1">
      <c r="C797" s="7"/>
    </row>
    <row r="798" spans="3:3" ht="15.75" customHeight="1">
      <c r="C798" s="7"/>
    </row>
    <row r="799" spans="3:3" ht="15.75" customHeight="1">
      <c r="C799" s="7"/>
    </row>
    <row r="800" spans="3:3" ht="15.75" customHeight="1">
      <c r="C800" s="7"/>
    </row>
    <row r="801" spans="3:3" ht="15.75" customHeight="1">
      <c r="C801" s="7"/>
    </row>
    <row r="802" spans="3:3" ht="15.75" customHeight="1">
      <c r="C802" s="7"/>
    </row>
    <row r="803" spans="3:3" ht="15.75" customHeight="1">
      <c r="C803" s="7"/>
    </row>
    <row r="804" spans="3:3" ht="15.75" customHeight="1">
      <c r="C804" s="7"/>
    </row>
    <row r="805" spans="3:3" ht="15.75" customHeight="1">
      <c r="C805" s="7"/>
    </row>
    <row r="806" spans="3:3" ht="15.75" customHeight="1">
      <c r="C806" s="7"/>
    </row>
    <row r="807" spans="3:3" ht="15.75" customHeight="1">
      <c r="C807" s="7"/>
    </row>
    <row r="808" spans="3:3" ht="15.75" customHeight="1">
      <c r="C808" s="7"/>
    </row>
    <row r="809" spans="3:3" ht="15.75" customHeight="1">
      <c r="C809" s="7"/>
    </row>
    <row r="810" spans="3:3" ht="15.75" customHeight="1">
      <c r="C810" s="7"/>
    </row>
    <row r="811" spans="3:3" ht="15.75" customHeight="1">
      <c r="C811" s="7"/>
    </row>
    <row r="812" spans="3:3" ht="15.75" customHeight="1">
      <c r="C812" s="7"/>
    </row>
    <row r="813" spans="3:3" ht="15.75" customHeight="1">
      <c r="C813" s="7"/>
    </row>
    <row r="814" spans="3:3" ht="15.75" customHeight="1">
      <c r="C814" s="7"/>
    </row>
    <row r="815" spans="3:3" ht="15.75" customHeight="1">
      <c r="C815" s="7"/>
    </row>
    <row r="816" spans="3:3" ht="15.75" customHeight="1">
      <c r="C816" s="7"/>
    </row>
    <row r="817" spans="3:3" ht="15.75" customHeight="1">
      <c r="C817" s="7"/>
    </row>
    <row r="818" spans="3:3" ht="15.75" customHeight="1">
      <c r="C818" s="7"/>
    </row>
    <row r="819" spans="3:3" ht="15.75" customHeight="1">
      <c r="C819" s="7"/>
    </row>
    <row r="820" spans="3:3" ht="15.75" customHeight="1">
      <c r="C820" s="7"/>
    </row>
    <row r="821" spans="3:3" ht="15.75" customHeight="1">
      <c r="C821" s="7"/>
    </row>
    <row r="822" spans="3:3" ht="15.75" customHeight="1">
      <c r="C822" s="7"/>
    </row>
    <row r="823" spans="3:3" ht="15.75" customHeight="1">
      <c r="C823" s="7"/>
    </row>
    <row r="824" spans="3:3" ht="15.75" customHeight="1">
      <c r="C824" s="7"/>
    </row>
    <row r="825" spans="3:3" ht="15.75" customHeight="1">
      <c r="C825" s="7"/>
    </row>
    <row r="826" spans="3:3" ht="15.75" customHeight="1">
      <c r="C826" s="7"/>
    </row>
    <row r="827" spans="3:3" ht="15.75" customHeight="1">
      <c r="C827" s="7"/>
    </row>
    <row r="828" spans="3:3" ht="15.75" customHeight="1">
      <c r="C828" s="7"/>
    </row>
    <row r="829" spans="3:3" ht="15.75" customHeight="1">
      <c r="C829" s="7"/>
    </row>
    <row r="830" spans="3:3" ht="15.75" customHeight="1">
      <c r="C830" s="7"/>
    </row>
    <row r="831" spans="3:3" ht="15.75" customHeight="1">
      <c r="C831" s="7"/>
    </row>
    <row r="832" spans="3:3" ht="15.75" customHeight="1">
      <c r="C832" s="7"/>
    </row>
    <row r="833" spans="3:3" ht="15.75" customHeight="1">
      <c r="C833" s="7"/>
    </row>
    <row r="834" spans="3:3" ht="15.75" customHeight="1">
      <c r="C834" s="7"/>
    </row>
    <row r="835" spans="3:3" ht="15.75" customHeight="1">
      <c r="C835" s="7"/>
    </row>
    <row r="836" spans="3:3" ht="15.75" customHeight="1">
      <c r="C836" s="7"/>
    </row>
    <row r="837" spans="3:3" ht="15.75" customHeight="1">
      <c r="C837" s="7"/>
    </row>
    <row r="838" spans="3:3" ht="15.75" customHeight="1">
      <c r="C838" s="7"/>
    </row>
    <row r="839" spans="3:3" ht="15.75" customHeight="1">
      <c r="C839" s="7"/>
    </row>
    <row r="840" spans="3:3" ht="15.75" customHeight="1">
      <c r="C840" s="7"/>
    </row>
    <row r="841" spans="3:3" ht="15.75" customHeight="1">
      <c r="C841" s="7"/>
    </row>
    <row r="842" spans="3:3" ht="15.75" customHeight="1">
      <c r="C842" s="7"/>
    </row>
    <row r="843" spans="3:3" ht="15.75" customHeight="1">
      <c r="C843" s="7"/>
    </row>
    <row r="844" spans="3:3" ht="15.75" customHeight="1">
      <c r="C844" s="7"/>
    </row>
    <row r="845" spans="3:3" ht="15.75" customHeight="1">
      <c r="C845" s="7"/>
    </row>
    <row r="846" spans="3:3" ht="15.75" customHeight="1">
      <c r="C846" s="7"/>
    </row>
    <row r="847" spans="3:3" ht="15.75" customHeight="1">
      <c r="C847" s="7"/>
    </row>
    <row r="848" spans="3:3" ht="15.75" customHeight="1">
      <c r="C848" s="7"/>
    </row>
    <row r="849" spans="3:3" ht="15.75" customHeight="1">
      <c r="C849" s="7"/>
    </row>
    <row r="850" spans="3:3" ht="15.75" customHeight="1">
      <c r="C850" s="7"/>
    </row>
    <row r="851" spans="3:3" ht="15.75" customHeight="1">
      <c r="C851" s="7"/>
    </row>
    <row r="852" spans="3:3" ht="15.75" customHeight="1">
      <c r="C852" s="7"/>
    </row>
    <row r="853" spans="3:3" ht="15.75" customHeight="1">
      <c r="C853" s="7"/>
    </row>
    <row r="854" spans="3:3" ht="15.75" customHeight="1">
      <c r="C854" s="7"/>
    </row>
    <row r="855" spans="3:3" ht="15.75" customHeight="1">
      <c r="C855" s="7"/>
    </row>
    <row r="856" spans="3:3" ht="15.75" customHeight="1">
      <c r="C856" s="7"/>
    </row>
    <row r="857" spans="3:3" ht="15.75" customHeight="1">
      <c r="C857" s="7"/>
    </row>
    <row r="858" spans="3:3" ht="15.75" customHeight="1">
      <c r="C858" s="7"/>
    </row>
    <row r="859" spans="3:3" ht="15.75" customHeight="1">
      <c r="C859" s="7"/>
    </row>
    <row r="860" spans="3:3" ht="15.75" customHeight="1">
      <c r="C860" s="7"/>
    </row>
    <row r="861" spans="3:3" ht="15.75" customHeight="1">
      <c r="C861" s="7"/>
    </row>
    <row r="862" spans="3:3" ht="15.75" customHeight="1">
      <c r="C862" s="7"/>
    </row>
    <row r="863" spans="3:3" ht="15.75" customHeight="1">
      <c r="C863" s="7"/>
    </row>
    <row r="864" spans="3:3" ht="15.75" customHeight="1">
      <c r="C864" s="7"/>
    </row>
    <row r="865" spans="3:3" ht="15.75" customHeight="1">
      <c r="C865" s="7"/>
    </row>
    <row r="866" spans="3:3" ht="15.75" customHeight="1">
      <c r="C866" s="7"/>
    </row>
    <row r="867" spans="3:3" ht="15.75" customHeight="1">
      <c r="C867" s="7"/>
    </row>
    <row r="868" spans="3:3" ht="15.75" customHeight="1">
      <c r="C868" s="7"/>
    </row>
    <row r="869" spans="3:3" ht="15.75" customHeight="1">
      <c r="C869" s="7"/>
    </row>
    <row r="870" spans="3:3" ht="15.75" customHeight="1">
      <c r="C870" s="7"/>
    </row>
    <row r="871" spans="3:3" ht="15.75" customHeight="1">
      <c r="C871" s="7"/>
    </row>
    <row r="872" spans="3:3" ht="15.75" customHeight="1">
      <c r="C872" s="7"/>
    </row>
    <row r="873" spans="3:3" ht="15.75" customHeight="1">
      <c r="C873" s="7"/>
    </row>
    <row r="874" spans="3:3" ht="15.75" customHeight="1">
      <c r="C874" s="7"/>
    </row>
    <row r="875" spans="3:3" ht="15.75" customHeight="1">
      <c r="C875" s="7"/>
    </row>
    <row r="876" spans="3:3" ht="15.75" customHeight="1">
      <c r="C876" s="7"/>
    </row>
    <row r="877" spans="3:3" ht="15.75" customHeight="1">
      <c r="C877" s="7"/>
    </row>
    <row r="878" spans="3:3" ht="15.75" customHeight="1">
      <c r="C878" s="7"/>
    </row>
    <row r="879" spans="3:3" ht="15.75" customHeight="1">
      <c r="C879" s="7"/>
    </row>
    <row r="880" spans="3:3" ht="15.75" customHeight="1">
      <c r="C880" s="7"/>
    </row>
    <row r="881" spans="3:3" ht="15.75" customHeight="1">
      <c r="C881" s="7"/>
    </row>
    <row r="882" spans="3:3" ht="15.75" customHeight="1">
      <c r="C882" s="7"/>
    </row>
    <row r="883" spans="3:3" ht="15.75" customHeight="1">
      <c r="C883" s="7"/>
    </row>
    <row r="884" spans="3:3" ht="15.75" customHeight="1">
      <c r="C884" s="7"/>
    </row>
    <row r="885" spans="3:3" ht="15.75" customHeight="1">
      <c r="C885" s="7"/>
    </row>
    <row r="886" spans="3:3" ht="15.75" customHeight="1">
      <c r="C886" s="7"/>
    </row>
    <row r="887" spans="3:3" ht="15.75" customHeight="1">
      <c r="C887" s="7"/>
    </row>
    <row r="888" spans="3:3" ht="15.75" customHeight="1">
      <c r="C888" s="7"/>
    </row>
    <row r="889" spans="3:3" ht="15.75" customHeight="1">
      <c r="C889" s="7"/>
    </row>
    <row r="890" spans="3:3" ht="15.75" customHeight="1">
      <c r="C890" s="7"/>
    </row>
    <row r="891" spans="3:3" ht="15.75" customHeight="1">
      <c r="C891" s="7"/>
    </row>
    <row r="892" spans="3:3" ht="15.75" customHeight="1">
      <c r="C892" s="7"/>
    </row>
    <row r="893" spans="3:3" ht="15.75" customHeight="1">
      <c r="C893" s="7"/>
    </row>
    <row r="894" spans="3:3" ht="15.75" customHeight="1">
      <c r="C894" s="7"/>
    </row>
    <row r="895" spans="3:3" ht="15.75" customHeight="1">
      <c r="C895" s="7"/>
    </row>
    <row r="896" spans="3:3" ht="15.75" customHeight="1">
      <c r="C896" s="7"/>
    </row>
    <row r="897" spans="3:3" ht="15.75" customHeight="1">
      <c r="C897" s="7"/>
    </row>
    <row r="898" spans="3:3" ht="15.75" customHeight="1">
      <c r="C898" s="7"/>
    </row>
    <row r="899" spans="3:3" ht="15.75" customHeight="1">
      <c r="C899" s="7"/>
    </row>
    <row r="900" spans="3:3" ht="15.75" customHeight="1">
      <c r="C900" s="7"/>
    </row>
    <row r="901" spans="3:3" ht="15.75" customHeight="1">
      <c r="C901" s="7"/>
    </row>
    <row r="902" spans="3:3" ht="15.75" customHeight="1">
      <c r="C902" s="7"/>
    </row>
    <row r="903" spans="3:3" ht="15.75" customHeight="1">
      <c r="C903" s="7"/>
    </row>
    <row r="904" spans="3:3" ht="15.75" customHeight="1">
      <c r="C904" s="7"/>
    </row>
    <row r="905" spans="3:3" ht="15.75" customHeight="1">
      <c r="C905" s="7"/>
    </row>
    <row r="906" spans="3:3" ht="15.75" customHeight="1">
      <c r="C906" s="7"/>
    </row>
    <row r="907" spans="3:3" ht="15.75" customHeight="1">
      <c r="C907" s="7"/>
    </row>
    <row r="908" spans="3:3" ht="15.75" customHeight="1">
      <c r="C908" s="7"/>
    </row>
    <row r="909" spans="3:3" ht="15.75" customHeight="1">
      <c r="C909" s="7"/>
    </row>
    <row r="910" spans="3:3" ht="15.75" customHeight="1">
      <c r="C910" s="7"/>
    </row>
    <row r="911" spans="3:3" ht="15.75" customHeight="1">
      <c r="C911" s="7"/>
    </row>
    <row r="912" spans="3:3" ht="15.75" customHeight="1">
      <c r="C912" s="7"/>
    </row>
    <row r="913" spans="3:3" ht="15.75" customHeight="1">
      <c r="C913" s="7"/>
    </row>
    <row r="914" spans="3:3" ht="15.75" customHeight="1">
      <c r="C914" s="7"/>
    </row>
    <row r="915" spans="3:3" ht="15.75" customHeight="1">
      <c r="C915" s="7"/>
    </row>
    <row r="916" spans="3:3" ht="15.75" customHeight="1">
      <c r="C916" s="7"/>
    </row>
    <row r="917" spans="3:3" ht="15.75" customHeight="1">
      <c r="C917" s="7"/>
    </row>
    <row r="918" spans="3:3" ht="15.75" customHeight="1">
      <c r="C918" s="7"/>
    </row>
    <row r="919" spans="3:3" ht="15.75" customHeight="1">
      <c r="C919" s="7"/>
    </row>
    <row r="920" spans="3:3" ht="15.75" customHeight="1">
      <c r="C920" s="7"/>
    </row>
    <row r="921" spans="3:3" ht="15.75" customHeight="1">
      <c r="C921" s="7"/>
    </row>
    <row r="922" spans="3:3" ht="15.75" customHeight="1">
      <c r="C922" s="7"/>
    </row>
    <row r="923" spans="3:3" ht="15.75" customHeight="1">
      <c r="C923" s="7"/>
    </row>
    <row r="924" spans="3:3" ht="15.75" customHeight="1">
      <c r="C924" s="7"/>
    </row>
    <row r="925" spans="3:3" ht="15.75" customHeight="1">
      <c r="C925" s="7"/>
    </row>
    <row r="926" spans="3:3" ht="15.75" customHeight="1">
      <c r="C926" s="7"/>
    </row>
    <row r="927" spans="3:3" ht="15.75" customHeight="1">
      <c r="C927" s="7"/>
    </row>
    <row r="928" spans="3:3" ht="15.75" customHeight="1">
      <c r="C928" s="7"/>
    </row>
    <row r="929" spans="3:3" ht="15.75" customHeight="1">
      <c r="C929" s="7"/>
    </row>
    <row r="930" spans="3:3" ht="15.75" customHeight="1">
      <c r="C930" s="7"/>
    </row>
    <row r="931" spans="3:3" ht="15.75" customHeight="1">
      <c r="C931" s="7"/>
    </row>
    <row r="932" spans="3:3" ht="15.75" customHeight="1">
      <c r="C932" s="7"/>
    </row>
    <row r="933" spans="3:3" ht="15.75" customHeight="1">
      <c r="C933" s="7"/>
    </row>
    <row r="934" spans="3:3" ht="15.75" customHeight="1">
      <c r="C934" s="7"/>
    </row>
    <row r="935" spans="3:3" ht="15.75" customHeight="1">
      <c r="C935" s="7"/>
    </row>
    <row r="936" spans="3:3" ht="15.75" customHeight="1">
      <c r="C936" s="7"/>
    </row>
    <row r="937" spans="3:3" ht="15.75" customHeight="1">
      <c r="C937" s="7"/>
    </row>
    <row r="938" spans="3:3" ht="15.75" customHeight="1">
      <c r="C938" s="7"/>
    </row>
    <row r="939" spans="3:3" ht="15.75" customHeight="1">
      <c r="C939" s="7"/>
    </row>
    <row r="940" spans="3:3" ht="15.75" customHeight="1">
      <c r="C940" s="7"/>
    </row>
    <row r="941" spans="3:3" ht="15.75" customHeight="1">
      <c r="C941" s="7"/>
    </row>
    <row r="942" spans="3:3" ht="15.75" customHeight="1">
      <c r="C942" s="7"/>
    </row>
    <row r="943" spans="3:3" ht="15.75" customHeight="1">
      <c r="C943" s="7"/>
    </row>
    <row r="944" spans="3:3" ht="15.75" customHeight="1">
      <c r="C944" s="7"/>
    </row>
    <row r="945" spans="3:3" ht="15.75" customHeight="1">
      <c r="C945" s="7"/>
    </row>
    <row r="946" spans="3:3" ht="15.75" customHeight="1">
      <c r="C946" s="7"/>
    </row>
    <row r="947" spans="3:3" ht="15.75" customHeight="1">
      <c r="C947" s="7"/>
    </row>
    <row r="948" spans="3:3" ht="15.75" customHeight="1">
      <c r="C948" s="7"/>
    </row>
    <row r="949" spans="3:3" ht="15.75" customHeight="1">
      <c r="C949" s="7"/>
    </row>
    <row r="950" spans="3:3" ht="15.75" customHeight="1">
      <c r="C950" s="7"/>
    </row>
    <row r="951" spans="3:3" ht="15.75" customHeight="1">
      <c r="C951" s="7"/>
    </row>
    <row r="952" spans="3:3" ht="15.75" customHeight="1">
      <c r="C952" s="7"/>
    </row>
    <row r="953" spans="3:3" ht="15.75" customHeight="1">
      <c r="C953" s="7"/>
    </row>
    <row r="954" spans="3:3" ht="15.75" customHeight="1">
      <c r="C954" s="7"/>
    </row>
    <row r="955" spans="3:3" ht="15.75" customHeight="1">
      <c r="C955" s="7"/>
    </row>
    <row r="956" spans="3:3" ht="15.75" customHeight="1">
      <c r="C956" s="7"/>
    </row>
    <row r="957" spans="3:3" ht="15.75" customHeight="1">
      <c r="C957" s="7"/>
    </row>
    <row r="958" spans="3:3" ht="15.75" customHeight="1">
      <c r="C958" s="7"/>
    </row>
    <row r="959" spans="3:3" ht="15.75" customHeight="1">
      <c r="C959" s="7"/>
    </row>
    <row r="960" spans="3:3" ht="15.75" customHeight="1">
      <c r="C960" s="7"/>
    </row>
    <row r="961" spans="3:3" ht="15.75" customHeight="1">
      <c r="C961" s="7"/>
    </row>
    <row r="962" spans="3:3" ht="15.75" customHeight="1">
      <c r="C962" s="7"/>
    </row>
    <row r="963" spans="3:3" ht="15.75" customHeight="1">
      <c r="C963" s="7"/>
    </row>
    <row r="964" spans="3:3" ht="15.75" customHeight="1">
      <c r="C964" s="7"/>
    </row>
    <row r="965" spans="3:3" ht="15.75" customHeight="1">
      <c r="C965" s="7"/>
    </row>
    <row r="966" spans="3:3" ht="15.75" customHeight="1">
      <c r="C966" s="7"/>
    </row>
    <row r="967" spans="3:3" ht="15.75" customHeight="1">
      <c r="C967" s="7"/>
    </row>
    <row r="968" spans="3:3" ht="15.75" customHeight="1">
      <c r="C968" s="7"/>
    </row>
    <row r="969" spans="3:3" ht="15.75" customHeight="1">
      <c r="C969" s="7"/>
    </row>
    <row r="970" spans="3:3" ht="15.75" customHeight="1">
      <c r="C970" s="7"/>
    </row>
    <row r="971" spans="3:3" ht="15.75" customHeight="1">
      <c r="C971" s="7"/>
    </row>
    <row r="972" spans="3:3" ht="15.75" customHeight="1">
      <c r="C972" s="7"/>
    </row>
    <row r="973" spans="3:3" ht="15.75" customHeight="1">
      <c r="C973" s="7"/>
    </row>
    <row r="974" spans="3:3" ht="15.75" customHeight="1">
      <c r="C974" s="7"/>
    </row>
    <row r="975" spans="3:3" ht="15.75" customHeight="1">
      <c r="C975" s="7"/>
    </row>
    <row r="976" spans="3:3" ht="15.75" customHeight="1">
      <c r="C976" s="7"/>
    </row>
    <row r="977" spans="3:3" ht="15.75" customHeight="1">
      <c r="C977" s="7"/>
    </row>
    <row r="978" spans="3:3" ht="15.75" customHeight="1">
      <c r="C978" s="7"/>
    </row>
    <row r="979" spans="3:3" ht="15.75" customHeight="1">
      <c r="C979" s="7"/>
    </row>
    <row r="980" spans="3:3" ht="15.75" customHeight="1">
      <c r="C980" s="7"/>
    </row>
    <row r="981" spans="3:3" ht="15.75" customHeight="1">
      <c r="C981" s="7"/>
    </row>
    <row r="982" spans="3:3" ht="15.75" customHeight="1">
      <c r="C982" s="7"/>
    </row>
    <row r="983" spans="3:3" ht="15.75" customHeight="1">
      <c r="C983" s="7"/>
    </row>
    <row r="984" spans="3:3" ht="15.75" customHeight="1">
      <c r="C984" s="7"/>
    </row>
    <row r="985" spans="3:3" ht="15.75" customHeight="1">
      <c r="C985" s="7"/>
    </row>
    <row r="986" spans="3:3" ht="15.75" customHeight="1">
      <c r="C986" s="7"/>
    </row>
    <row r="987" spans="3:3" ht="15.75" customHeight="1">
      <c r="C987" s="7"/>
    </row>
    <row r="988" spans="3:3" ht="15.75" customHeight="1">
      <c r="C988" s="7"/>
    </row>
    <row r="989" spans="3:3" ht="15.75" customHeight="1">
      <c r="C989" s="7"/>
    </row>
    <row r="990" spans="3:3" ht="15.75" customHeight="1">
      <c r="C990" s="7"/>
    </row>
    <row r="991" spans="3:3" ht="15.75" customHeight="1">
      <c r="C991" s="7"/>
    </row>
    <row r="992" spans="3:3" ht="15.75" customHeight="1">
      <c r="C992" s="7"/>
    </row>
    <row r="993" spans="3:3" ht="15.75" customHeight="1">
      <c r="C993" s="7"/>
    </row>
    <row r="994" spans="3:3" ht="15.75" customHeight="1">
      <c r="C994" s="7"/>
    </row>
    <row r="995" spans="3:3" ht="15.75" customHeight="1">
      <c r="C995" s="7"/>
    </row>
    <row r="996" spans="3:3" ht="15.75" customHeight="1">
      <c r="C996" s="7"/>
    </row>
    <row r="997" spans="3:3" ht="15.75" customHeight="1">
      <c r="C997" s="7"/>
    </row>
    <row r="998" spans="3:3" ht="15.75" customHeight="1">
      <c r="C998" s="7"/>
    </row>
    <row r="999" spans="3:3" ht="15.75" customHeight="1">
      <c r="C999" s="7"/>
    </row>
    <row r="1000" spans="3:3" ht="15.75" customHeight="1">
      <c r="C1000" s="7"/>
    </row>
  </sheetData>
  <mergeCells count="3">
    <mergeCell ref="L2:Q2"/>
    <mergeCell ref="N3:P3"/>
    <mergeCell ref="L5:L7"/>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1000"/>
  <sheetViews>
    <sheetView topLeftCell="I1" workbookViewId="0"/>
  </sheetViews>
  <sheetFormatPr baseColWidth="10" defaultColWidth="12.6640625" defaultRowHeight="15" customHeight="1"/>
  <cols>
    <col min="1" max="1" width="7.6640625" customWidth="1"/>
    <col min="2" max="2" width="12" customWidth="1"/>
    <col min="3" max="3" width="7.6640625" customWidth="1"/>
    <col min="4" max="4" width="25.1640625" customWidth="1"/>
    <col min="5" max="5" width="3.6640625" customWidth="1"/>
    <col min="6" max="6" width="55.1640625" customWidth="1"/>
    <col min="7" max="51" width="7.6640625" customWidth="1"/>
  </cols>
  <sheetData>
    <row r="1" spans="1:51" ht="16">
      <c r="A1" s="7"/>
      <c r="B1" s="55"/>
      <c r="C1" s="56"/>
      <c r="D1" s="57"/>
      <c r="E1" s="58"/>
      <c r="F1" s="59" t="s">
        <v>347</v>
      </c>
      <c r="G1" s="490" t="s">
        <v>348</v>
      </c>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1"/>
      <c r="AO1" s="491"/>
      <c r="AP1" s="491"/>
      <c r="AQ1" s="491"/>
      <c r="AR1" s="491"/>
      <c r="AS1" s="491"/>
      <c r="AT1" s="491"/>
      <c r="AU1" s="491"/>
      <c r="AV1" s="491"/>
      <c r="AW1" s="491"/>
      <c r="AX1" s="491"/>
      <c r="AY1" s="492"/>
    </row>
    <row r="2" spans="1:51" ht="17">
      <c r="A2" s="60"/>
      <c r="B2" s="61"/>
      <c r="C2" s="62"/>
      <c r="D2" s="63"/>
      <c r="E2" s="64" t="s">
        <v>349</v>
      </c>
      <c r="F2" s="65" t="s">
        <v>350</v>
      </c>
      <c r="G2" s="493" t="s">
        <v>176</v>
      </c>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5"/>
      <c r="AQ2" s="496" t="s">
        <v>351</v>
      </c>
      <c r="AR2" s="497"/>
      <c r="AS2" s="498"/>
      <c r="AT2" s="496" t="s">
        <v>352</v>
      </c>
      <c r="AU2" s="497"/>
      <c r="AV2" s="498"/>
      <c r="AW2" s="496" t="s">
        <v>353</v>
      </c>
      <c r="AX2" s="497"/>
      <c r="AY2" s="498"/>
    </row>
    <row r="3" spans="1:51" ht="17">
      <c r="A3" s="66"/>
      <c r="B3" s="61"/>
      <c r="C3" s="62"/>
      <c r="D3" s="63"/>
      <c r="E3" s="67" t="s">
        <v>354</v>
      </c>
      <c r="F3" s="65" t="s">
        <v>355</v>
      </c>
      <c r="G3" s="504" t="s">
        <v>180</v>
      </c>
      <c r="H3" s="494"/>
      <c r="I3" s="494"/>
      <c r="J3" s="494"/>
      <c r="K3" s="494"/>
      <c r="L3" s="494"/>
      <c r="M3" s="494"/>
      <c r="N3" s="494"/>
      <c r="O3" s="494"/>
      <c r="P3" s="494"/>
      <c r="Q3" s="494"/>
      <c r="R3" s="494"/>
      <c r="S3" s="494"/>
      <c r="T3" s="494"/>
      <c r="U3" s="495"/>
      <c r="V3" s="505" t="s">
        <v>356</v>
      </c>
      <c r="W3" s="494"/>
      <c r="X3" s="494"/>
      <c r="Y3" s="494"/>
      <c r="Z3" s="494"/>
      <c r="AA3" s="495"/>
      <c r="AB3" s="506" t="s">
        <v>182</v>
      </c>
      <c r="AC3" s="494"/>
      <c r="AD3" s="494"/>
      <c r="AE3" s="494"/>
      <c r="AF3" s="494"/>
      <c r="AG3" s="494"/>
      <c r="AH3" s="494"/>
      <c r="AI3" s="494"/>
      <c r="AJ3" s="494"/>
      <c r="AK3" s="494"/>
      <c r="AL3" s="494"/>
      <c r="AM3" s="495"/>
      <c r="AN3" s="509" t="s">
        <v>357</v>
      </c>
      <c r="AO3" s="497"/>
      <c r="AP3" s="498"/>
      <c r="AQ3" s="499"/>
      <c r="AR3" s="477"/>
      <c r="AS3" s="500"/>
      <c r="AT3" s="499"/>
      <c r="AU3" s="477"/>
      <c r="AV3" s="500"/>
      <c r="AW3" s="499"/>
      <c r="AX3" s="477"/>
      <c r="AY3" s="500"/>
    </row>
    <row r="4" spans="1:51" ht="27">
      <c r="A4" s="68"/>
      <c r="B4" s="69"/>
      <c r="C4" s="70"/>
      <c r="D4" s="419"/>
      <c r="E4" s="71" t="s">
        <v>358</v>
      </c>
      <c r="F4" s="72" t="s">
        <v>359</v>
      </c>
      <c r="G4" s="523" t="s">
        <v>360</v>
      </c>
      <c r="H4" s="494"/>
      <c r="I4" s="495"/>
      <c r="J4" s="510" t="s">
        <v>201</v>
      </c>
      <c r="K4" s="494"/>
      <c r="L4" s="495"/>
      <c r="M4" s="510" t="s">
        <v>361</v>
      </c>
      <c r="N4" s="494"/>
      <c r="O4" s="495"/>
      <c r="P4" s="510" t="s">
        <v>362</v>
      </c>
      <c r="Q4" s="494"/>
      <c r="R4" s="495"/>
      <c r="S4" s="510" t="s">
        <v>363</v>
      </c>
      <c r="T4" s="494"/>
      <c r="U4" s="495"/>
      <c r="V4" s="511" t="s">
        <v>364</v>
      </c>
      <c r="W4" s="494"/>
      <c r="X4" s="512"/>
      <c r="Y4" s="513" t="s">
        <v>365</v>
      </c>
      <c r="Z4" s="494"/>
      <c r="AA4" s="495"/>
      <c r="AB4" s="514" t="s">
        <v>207</v>
      </c>
      <c r="AC4" s="494"/>
      <c r="AD4" s="495"/>
      <c r="AE4" s="514" t="s">
        <v>366</v>
      </c>
      <c r="AF4" s="494"/>
      <c r="AG4" s="512"/>
      <c r="AH4" s="507" t="s">
        <v>367</v>
      </c>
      <c r="AI4" s="494"/>
      <c r="AJ4" s="512"/>
      <c r="AK4" s="507" t="s">
        <v>368</v>
      </c>
      <c r="AL4" s="494"/>
      <c r="AM4" s="495"/>
      <c r="AN4" s="501"/>
      <c r="AO4" s="502"/>
      <c r="AP4" s="503"/>
      <c r="AQ4" s="501"/>
      <c r="AR4" s="502"/>
      <c r="AS4" s="503"/>
      <c r="AT4" s="501"/>
      <c r="AU4" s="502"/>
      <c r="AV4" s="503"/>
      <c r="AW4" s="501"/>
      <c r="AX4" s="502"/>
      <c r="AY4" s="503"/>
    </row>
    <row r="5" spans="1:51" ht="14">
      <c r="A5" s="524" t="s">
        <v>358</v>
      </c>
      <c r="B5" s="73" t="s">
        <v>22</v>
      </c>
      <c r="C5" s="527" t="s">
        <v>2</v>
      </c>
      <c r="D5" s="495"/>
      <c r="E5" s="528" t="s">
        <v>80</v>
      </c>
      <c r="F5" s="529"/>
      <c r="G5" s="74" t="s">
        <v>369</v>
      </c>
      <c r="H5" s="74" t="s">
        <v>370</v>
      </c>
      <c r="I5" s="75" t="s">
        <v>371</v>
      </c>
      <c r="J5" s="74" t="s">
        <v>369</v>
      </c>
      <c r="K5" s="74" t="s">
        <v>370</v>
      </c>
      <c r="L5" s="75" t="s">
        <v>371</v>
      </c>
      <c r="M5" s="74" t="s">
        <v>369</v>
      </c>
      <c r="N5" s="74" t="s">
        <v>370</v>
      </c>
      <c r="O5" s="75" t="s">
        <v>371</v>
      </c>
      <c r="P5" s="74" t="s">
        <v>369</v>
      </c>
      <c r="Q5" s="74" t="s">
        <v>370</v>
      </c>
      <c r="R5" s="75" t="s">
        <v>371</v>
      </c>
      <c r="S5" s="74" t="s">
        <v>369</v>
      </c>
      <c r="T5" s="74" t="s">
        <v>370</v>
      </c>
      <c r="U5" s="75" t="s">
        <v>371</v>
      </c>
      <c r="V5" s="74" t="s">
        <v>369</v>
      </c>
      <c r="W5" s="74" t="s">
        <v>370</v>
      </c>
      <c r="X5" s="75" t="s">
        <v>371</v>
      </c>
      <c r="Y5" s="74" t="s">
        <v>369</v>
      </c>
      <c r="Z5" s="74" t="s">
        <v>370</v>
      </c>
      <c r="AA5" s="75" t="s">
        <v>371</v>
      </c>
      <c r="AB5" s="74" t="s">
        <v>369</v>
      </c>
      <c r="AC5" s="74" t="s">
        <v>370</v>
      </c>
      <c r="AD5" s="75" t="s">
        <v>371</v>
      </c>
      <c r="AE5" s="74" t="s">
        <v>369</v>
      </c>
      <c r="AF5" s="74" t="s">
        <v>370</v>
      </c>
      <c r="AG5" s="75" t="s">
        <v>371</v>
      </c>
      <c r="AH5" s="74" t="s">
        <v>369</v>
      </c>
      <c r="AI5" s="74" t="s">
        <v>370</v>
      </c>
      <c r="AJ5" s="75" t="s">
        <v>371</v>
      </c>
      <c r="AK5" s="74" t="s">
        <v>369</v>
      </c>
      <c r="AL5" s="74" t="s">
        <v>370</v>
      </c>
      <c r="AM5" s="75" t="s">
        <v>371</v>
      </c>
      <c r="AN5" s="74" t="s">
        <v>369</v>
      </c>
      <c r="AO5" s="74" t="s">
        <v>370</v>
      </c>
      <c r="AP5" s="75" t="s">
        <v>371</v>
      </c>
      <c r="AQ5" s="74" t="s">
        <v>369</v>
      </c>
      <c r="AR5" s="74" t="s">
        <v>370</v>
      </c>
      <c r="AS5" s="75" t="s">
        <v>371</v>
      </c>
      <c r="AT5" s="74" t="s">
        <v>369</v>
      </c>
      <c r="AU5" s="74" t="s">
        <v>370</v>
      </c>
      <c r="AV5" s="75" t="s">
        <v>371</v>
      </c>
      <c r="AW5" s="74" t="s">
        <v>369</v>
      </c>
      <c r="AX5" s="74" t="s">
        <v>370</v>
      </c>
      <c r="AY5" s="75" t="s">
        <v>371</v>
      </c>
    </row>
    <row r="6" spans="1:51" ht="24">
      <c r="A6" s="525"/>
      <c r="B6" s="508" t="s">
        <v>85</v>
      </c>
      <c r="C6" s="508" t="s">
        <v>372</v>
      </c>
      <c r="D6" s="515" t="s">
        <v>86</v>
      </c>
      <c r="E6" s="76" t="s">
        <v>373</v>
      </c>
      <c r="F6" s="13" t="s">
        <v>374</v>
      </c>
      <c r="G6" s="61"/>
      <c r="H6" s="61"/>
      <c r="I6" s="77"/>
      <c r="J6" s="61"/>
      <c r="K6" s="61"/>
      <c r="L6" s="77"/>
      <c r="M6" s="78" t="s">
        <v>354</v>
      </c>
      <c r="N6" s="61"/>
      <c r="O6" s="77"/>
      <c r="P6" s="61"/>
      <c r="Q6" s="61"/>
      <c r="R6" s="77"/>
      <c r="S6" s="79" t="s">
        <v>354</v>
      </c>
      <c r="T6" s="79" t="s">
        <v>358</v>
      </c>
      <c r="U6" s="80" t="s">
        <v>358</v>
      </c>
      <c r="V6" s="61"/>
      <c r="W6" s="61"/>
      <c r="X6" s="77"/>
      <c r="Y6" s="61"/>
      <c r="Z6" s="61"/>
      <c r="AA6" s="77"/>
      <c r="AB6" s="61"/>
      <c r="AC6" s="61"/>
      <c r="AD6" s="77"/>
      <c r="AE6" s="61"/>
      <c r="AF6" s="61"/>
      <c r="AG6" s="77"/>
      <c r="AH6" s="61"/>
      <c r="AI6" s="61"/>
      <c r="AJ6" s="77"/>
      <c r="AK6" s="61"/>
      <c r="AL6" s="61"/>
      <c r="AM6" s="77"/>
      <c r="AN6" s="61"/>
      <c r="AO6" s="61"/>
      <c r="AP6" s="77"/>
      <c r="AQ6" s="61"/>
      <c r="AR6" s="61"/>
      <c r="AS6" s="77"/>
      <c r="AT6" s="61" t="s">
        <v>354</v>
      </c>
      <c r="AU6" s="61"/>
      <c r="AV6" s="77"/>
      <c r="AW6" s="61"/>
      <c r="AX6" s="61"/>
      <c r="AY6" s="77"/>
    </row>
    <row r="7" spans="1:51">
      <c r="A7" s="525"/>
      <c r="B7" s="457"/>
      <c r="C7" s="457"/>
      <c r="D7" s="516"/>
      <c r="E7" s="76" t="s">
        <v>375</v>
      </c>
      <c r="F7" s="13" t="s">
        <v>376</v>
      </c>
      <c r="G7" s="61"/>
      <c r="H7" s="61"/>
      <c r="I7" s="77"/>
      <c r="J7" s="61"/>
      <c r="K7" s="61"/>
      <c r="L7" s="77"/>
      <c r="M7" s="61"/>
      <c r="N7" s="61"/>
      <c r="O7" s="82" t="s">
        <v>354</v>
      </c>
      <c r="P7" s="61"/>
      <c r="Q7" s="61"/>
      <c r="R7" s="77"/>
      <c r="S7" s="79" t="s">
        <v>358</v>
      </c>
      <c r="T7" s="79" t="s">
        <v>354</v>
      </c>
      <c r="U7" s="80" t="s">
        <v>358</v>
      </c>
      <c r="V7" s="61"/>
      <c r="W7" s="61"/>
      <c r="X7" s="77"/>
      <c r="Y7" s="61"/>
      <c r="Z7" s="61"/>
      <c r="AA7" s="77"/>
      <c r="AB7" s="61"/>
      <c r="AC7" s="61"/>
      <c r="AD7" s="77"/>
      <c r="AE7" s="61"/>
      <c r="AF7" s="61"/>
      <c r="AG7" s="77"/>
      <c r="AH7" s="61"/>
      <c r="AI7" s="61"/>
      <c r="AJ7" s="77"/>
      <c r="AK7" s="61"/>
      <c r="AL7" s="61"/>
      <c r="AM7" s="77"/>
      <c r="AN7" s="61"/>
      <c r="AO7" s="61"/>
      <c r="AP7" s="77"/>
      <c r="AQ7" s="61"/>
      <c r="AR7" s="61"/>
      <c r="AS7" s="77"/>
      <c r="AT7" s="61"/>
      <c r="AU7" s="61"/>
      <c r="AV7" s="77"/>
      <c r="AW7" s="61"/>
      <c r="AX7" s="61"/>
      <c r="AY7" s="77"/>
    </row>
    <row r="8" spans="1:51" ht="24">
      <c r="A8" s="525"/>
      <c r="B8" s="457"/>
      <c r="C8" s="458"/>
      <c r="D8" s="519"/>
      <c r="E8" s="83" t="s">
        <v>377</v>
      </c>
      <c r="F8" s="8" t="s">
        <v>378</v>
      </c>
      <c r="G8" s="84"/>
      <c r="H8" s="84"/>
      <c r="I8" s="85"/>
      <c r="J8" s="84"/>
      <c r="K8" s="84"/>
      <c r="L8" s="85"/>
      <c r="M8" s="84"/>
      <c r="N8" s="84"/>
      <c r="O8" s="86" t="s">
        <v>354</v>
      </c>
      <c r="P8" s="84" t="s">
        <v>354</v>
      </c>
      <c r="Q8" s="84"/>
      <c r="R8" s="85"/>
      <c r="S8" s="84" t="s">
        <v>358</v>
      </c>
      <c r="T8" s="84" t="s">
        <v>358</v>
      </c>
      <c r="U8" s="85" t="s">
        <v>354</v>
      </c>
      <c r="V8" s="84"/>
      <c r="W8" s="84"/>
      <c r="X8" s="85"/>
      <c r="Y8" s="84"/>
      <c r="Z8" s="84"/>
      <c r="AA8" s="85"/>
      <c r="AB8" s="84"/>
      <c r="AC8" s="84"/>
      <c r="AD8" s="85"/>
      <c r="AE8" s="84"/>
      <c r="AF8" s="84"/>
      <c r="AG8" s="85"/>
      <c r="AH8" s="84"/>
      <c r="AI8" s="84"/>
      <c r="AJ8" s="85"/>
      <c r="AK8" s="84"/>
      <c r="AL8" s="84"/>
      <c r="AM8" s="85"/>
      <c r="AN8" s="84"/>
      <c r="AO8" s="84"/>
      <c r="AP8" s="85"/>
      <c r="AQ8" s="84"/>
      <c r="AR8" s="84"/>
      <c r="AS8" s="85"/>
      <c r="AT8" s="84"/>
      <c r="AU8" s="84" t="s">
        <v>379</v>
      </c>
      <c r="AV8" s="85" t="s">
        <v>379</v>
      </c>
      <c r="AW8" s="84"/>
      <c r="AX8" s="84"/>
      <c r="AY8" s="85"/>
    </row>
    <row r="9" spans="1:51" ht="24">
      <c r="A9" s="525"/>
      <c r="B9" s="457"/>
      <c r="C9" s="508" t="s">
        <v>380</v>
      </c>
      <c r="D9" s="520" t="s">
        <v>89</v>
      </c>
      <c r="E9" s="76" t="s">
        <v>373</v>
      </c>
      <c r="F9" s="13" t="s">
        <v>381</v>
      </c>
      <c r="G9" s="61"/>
      <c r="H9" s="61"/>
      <c r="I9" s="77"/>
      <c r="J9" s="61"/>
      <c r="K9" s="61"/>
      <c r="L9" s="77"/>
      <c r="M9" s="61"/>
      <c r="N9" s="61"/>
      <c r="O9" s="77"/>
      <c r="P9" s="61"/>
      <c r="Q9" s="61"/>
      <c r="R9" s="77"/>
      <c r="S9" s="61"/>
      <c r="T9" s="61"/>
      <c r="U9" s="77"/>
      <c r="V9" s="61"/>
      <c r="W9" s="61"/>
      <c r="X9" s="77"/>
      <c r="Y9" s="61"/>
      <c r="Z9" s="61"/>
      <c r="AA9" s="77"/>
      <c r="AB9" s="61"/>
      <c r="AC9" s="61"/>
      <c r="AD9" s="77"/>
      <c r="AE9" s="61"/>
      <c r="AF9" s="61"/>
      <c r="AG9" s="77"/>
      <c r="AH9" s="61"/>
      <c r="AI9" s="61"/>
      <c r="AJ9" s="77"/>
      <c r="AK9" s="61"/>
      <c r="AL9" s="61"/>
      <c r="AM9" s="77"/>
      <c r="AN9" s="61"/>
      <c r="AO9" s="61"/>
      <c r="AP9" s="77"/>
      <c r="AQ9" s="61"/>
      <c r="AR9" s="61"/>
      <c r="AS9" s="77"/>
      <c r="AT9" s="61"/>
      <c r="AU9" s="61"/>
      <c r="AV9" s="77"/>
      <c r="AW9" s="61"/>
      <c r="AX9" s="61"/>
      <c r="AY9" s="77"/>
    </row>
    <row r="10" spans="1:51" ht="24">
      <c r="A10" s="525"/>
      <c r="B10" s="457"/>
      <c r="C10" s="457"/>
      <c r="D10" s="516"/>
      <c r="E10" s="76" t="s">
        <v>375</v>
      </c>
      <c r="F10" s="13" t="s">
        <v>382</v>
      </c>
      <c r="G10" s="61"/>
      <c r="H10" s="61"/>
      <c r="I10" s="77"/>
      <c r="J10" s="61"/>
      <c r="K10" s="61"/>
      <c r="L10" s="77"/>
      <c r="M10" s="61"/>
      <c r="N10" s="61"/>
      <c r="O10" s="77"/>
      <c r="P10" s="61"/>
      <c r="Q10" s="61"/>
      <c r="R10" s="77"/>
      <c r="S10" s="61"/>
      <c r="T10" s="61"/>
      <c r="U10" s="77"/>
      <c r="V10" s="61"/>
      <c r="W10" s="61"/>
      <c r="X10" s="77"/>
      <c r="Y10" s="61"/>
      <c r="Z10" s="61"/>
      <c r="AA10" s="77"/>
      <c r="AB10" s="61"/>
      <c r="AC10" s="61"/>
      <c r="AD10" s="77"/>
      <c r="AE10" s="61"/>
      <c r="AF10" s="61"/>
      <c r="AG10" s="77"/>
      <c r="AH10" s="61"/>
      <c r="AI10" s="61"/>
      <c r="AJ10" s="77"/>
      <c r="AK10" s="61"/>
      <c r="AL10" s="61"/>
      <c r="AM10" s="77"/>
      <c r="AN10" s="61"/>
      <c r="AO10" s="61"/>
      <c r="AP10" s="77"/>
      <c r="AQ10" s="61"/>
      <c r="AR10" s="61"/>
      <c r="AS10" s="77"/>
      <c r="AT10" s="61"/>
      <c r="AU10" s="61"/>
      <c r="AV10" s="77"/>
      <c r="AW10" s="61"/>
      <c r="AX10" s="61"/>
      <c r="AY10" s="77"/>
    </row>
    <row r="11" spans="1:51" ht="24">
      <c r="A11" s="525"/>
      <c r="B11" s="458"/>
      <c r="C11" s="458"/>
      <c r="D11" s="519"/>
      <c r="E11" s="83" t="s">
        <v>377</v>
      </c>
      <c r="F11" s="23" t="s">
        <v>383</v>
      </c>
      <c r="G11" s="69"/>
      <c r="H11" s="69"/>
      <c r="I11" s="87"/>
      <c r="J11" s="69"/>
      <c r="K11" s="69"/>
      <c r="L11" s="87"/>
      <c r="M11" s="69"/>
      <c r="N11" s="69"/>
      <c r="O11" s="87"/>
      <c r="P11" s="69"/>
      <c r="Q11" s="69"/>
      <c r="R11" s="87"/>
      <c r="S11" s="69"/>
      <c r="T11" s="69"/>
      <c r="U11" s="87"/>
      <c r="V11" s="69"/>
      <c r="W11" s="69"/>
      <c r="X11" s="87"/>
      <c r="Y11" s="69"/>
      <c r="Z11" s="69"/>
      <c r="AA11" s="87"/>
      <c r="AB11" s="69"/>
      <c r="AC11" s="69"/>
      <c r="AD11" s="87"/>
      <c r="AE11" s="69"/>
      <c r="AF11" s="69"/>
      <c r="AG11" s="87"/>
      <c r="AH11" s="69"/>
      <c r="AI11" s="69"/>
      <c r="AJ11" s="87"/>
      <c r="AK11" s="69"/>
      <c r="AL11" s="69"/>
      <c r="AM11" s="87"/>
      <c r="AN11" s="69"/>
      <c r="AO11" s="69"/>
      <c r="AP11" s="87"/>
      <c r="AQ11" s="69"/>
      <c r="AR11" s="69"/>
      <c r="AS11" s="87"/>
      <c r="AT11" s="69"/>
      <c r="AU11" s="69"/>
      <c r="AV11" s="87"/>
      <c r="AW11" s="69"/>
      <c r="AX11" s="69"/>
      <c r="AY11" s="87"/>
    </row>
    <row r="12" spans="1:51" ht="24">
      <c r="A12" s="525"/>
      <c r="B12" s="508" t="s">
        <v>336</v>
      </c>
      <c r="C12" s="508" t="s">
        <v>384</v>
      </c>
      <c r="D12" s="515" t="s">
        <v>92</v>
      </c>
      <c r="E12" s="76" t="s">
        <v>373</v>
      </c>
      <c r="F12" s="13" t="s">
        <v>385</v>
      </c>
      <c r="G12" s="61"/>
      <c r="H12" s="61"/>
      <c r="I12" s="77"/>
      <c r="J12" s="61"/>
      <c r="K12" s="61"/>
      <c r="L12" s="77"/>
      <c r="M12" s="61"/>
      <c r="N12" s="79"/>
      <c r="O12" s="80"/>
      <c r="P12" s="61"/>
      <c r="Q12" s="61"/>
      <c r="R12" s="77"/>
      <c r="S12" s="61"/>
      <c r="T12" s="61"/>
      <c r="U12" s="77"/>
      <c r="V12" s="61"/>
      <c r="W12" s="61"/>
      <c r="X12" s="77"/>
      <c r="Y12" s="61"/>
      <c r="Z12" s="61"/>
      <c r="AA12" s="77"/>
      <c r="AB12" s="61"/>
      <c r="AC12" s="61"/>
      <c r="AD12" s="77"/>
      <c r="AE12" s="61"/>
      <c r="AF12" s="61"/>
      <c r="AG12" s="77"/>
      <c r="AH12" s="61"/>
      <c r="AI12" s="61"/>
      <c r="AJ12" s="77"/>
      <c r="AK12" s="61"/>
      <c r="AL12" s="61"/>
      <c r="AM12" s="77"/>
      <c r="AN12" s="61"/>
      <c r="AO12" s="61"/>
      <c r="AP12" s="77"/>
      <c r="AQ12" s="61"/>
      <c r="AR12" s="61"/>
      <c r="AS12" s="77"/>
      <c r="AT12" s="61" t="s">
        <v>349</v>
      </c>
      <c r="AU12" s="61"/>
      <c r="AV12" s="77"/>
      <c r="AW12" s="61"/>
      <c r="AX12" s="61"/>
      <c r="AY12" s="77"/>
    </row>
    <row r="13" spans="1:51" ht="24">
      <c r="A13" s="525"/>
      <c r="B13" s="457"/>
      <c r="C13" s="457"/>
      <c r="D13" s="516"/>
      <c r="E13" s="76" t="s">
        <v>375</v>
      </c>
      <c r="F13" s="13" t="s">
        <v>386</v>
      </c>
      <c r="G13" s="61"/>
      <c r="H13" s="61"/>
      <c r="I13" s="77"/>
      <c r="J13" s="61"/>
      <c r="K13" s="61"/>
      <c r="L13" s="77"/>
      <c r="M13" s="61"/>
      <c r="N13" s="79"/>
      <c r="O13" s="77"/>
      <c r="P13" s="61"/>
      <c r="Q13" s="61"/>
      <c r="R13" s="77"/>
      <c r="S13" s="61"/>
      <c r="T13" s="61"/>
      <c r="U13" s="77"/>
      <c r="V13" s="61"/>
      <c r="W13" s="61"/>
      <c r="X13" s="77"/>
      <c r="Y13" s="61"/>
      <c r="Z13" s="61"/>
      <c r="AA13" s="77"/>
      <c r="AB13" s="61"/>
      <c r="AC13" s="61"/>
      <c r="AD13" s="77"/>
      <c r="AE13" s="61"/>
      <c r="AF13" s="61"/>
      <c r="AG13" s="77"/>
      <c r="AH13" s="61"/>
      <c r="AI13" s="61"/>
      <c r="AJ13" s="77"/>
      <c r="AK13" s="61"/>
      <c r="AL13" s="61"/>
      <c r="AM13" s="77"/>
      <c r="AN13" s="61"/>
      <c r="AO13" s="61"/>
      <c r="AP13" s="77"/>
      <c r="AQ13" s="61"/>
      <c r="AR13" s="61"/>
      <c r="AS13" s="77"/>
      <c r="AT13" s="61"/>
      <c r="AU13" s="61" t="s">
        <v>349</v>
      </c>
      <c r="AV13" s="77"/>
      <c r="AW13" s="61"/>
      <c r="AX13" s="61"/>
      <c r="AY13" s="77"/>
    </row>
    <row r="14" spans="1:51" ht="24">
      <c r="A14" s="525"/>
      <c r="B14" s="457"/>
      <c r="C14" s="458"/>
      <c r="D14" s="519"/>
      <c r="E14" s="83" t="s">
        <v>377</v>
      </c>
      <c r="F14" s="8" t="s">
        <v>387</v>
      </c>
      <c r="G14" s="69"/>
      <c r="H14" s="69"/>
      <c r="I14" s="87"/>
      <c r="J14" s="69"/>
      <c r="K14" s="69"/>
      <c r="L14" s="87"/>
      <c r="M14" s="69"/>
      <c r="N14" s="69"/>
      <c r="O14" s="87"/>
      <c r="P14" s="69"/>
      <c r="Q14" s="69"/>
      <c r="R14" s="87"/>
      <c r="S14" s="69"/>
      <c r="T14" s="69"/>
      <c r="U14" s="87"/>
      <c r="V14" s="69"/>
      <c r="W14" s="69"/>
      <c r="X14" s="87"/>
      <c r="Y14" s="69"/>
      <c r="Z14" s="69"/>
      <c r="AA14" s="87"/>
      <c r="AB14" s="69"/>
      <c r="AC14" s="69"/>
      <c r="AD14" s="87"/>
      <c r="AE14" s="69"/>
      <c r="AF14" s="69"/>
      <c r="AG14" s="87"/>
      <c r="AH14" s="69"/>
      <c r="AI14" s="69"/>
      <c r="AJ14" s="87"/>
      <c r="AK14" s="69"/>
      <c r="AL14" s="69"/>
      <c r="AM14" s="87"/>
      <c r="AN14" s="69"/>
      <c r="AO14" s="69"/>
      <c r="AP14" s="87"/>
      <c r="AQ14" s="69"/>
      <c r="AR14" s="69"/>
      <c r="AS14" s="87"/>
      <c r="AT14" s="69"/>
      <c r="AU14" s="69"/>
      <c r="AV14" s="88" t="s">
        <v>349</v>
      </c>
      <c r="AW14" s="69"/>
      <c r="AX14" s="69"/>
      <c r="AY14" s="87"/>
    </row>
    <row r="15" spans="1:51" ht="16">
      <c r="A15" s="525"/>
      <c r="B15" s="457"/>
      <c r="C15" s="508" t="s">
        <v>388</v>
      </c>
      <c r="D15" s="515" t="s">
        <v>94</v>
      </c>
      <c r="E15" s="76" t="s">
        <v>373</v>
      </c>
      <c r="F15" s="13" t="s">
        <v>389</v>
      </c>
      <c r="G15" s="79" t="s">
        <v>358</v>
      </c>
      <c r="H15" s="79"/>
      <c r="I15" s="80"/>
      <c r="J15" s="61"/>
      <c r="K15" s="61"/>
      <c r="L15" s="77"/>
      <c r="M15" s="61"/>
      <c r="N15" s="61"/>
      <c r="O15" s="77"/>
      <c r="P15" s="61"/>
      <c r="Q15" s="61"/>
      <c r="R15" s="77"/>
      <c r="S15" s="61"/>
      <c r="T15" s="61"/>
      <c r="U15" s="77"/>
      <c r="V15" s="61"/>
      <c r="W15" s="61"/>
      <c r="X15" s="77"/>
      <c r="Y15" s="61"/>
      <c r="Z15" s="61"/>
      <c r="AA15" s="77"/>
      <c r="AB15" s="79" t="s">
        <v>349</v>
      </c>
      <c r="AC15" s="61"/>
      <c r="AD15" s="77"/>
      <c r="AE15" s="79" t="s">
        <v>349</v>
      </c>
      <c r="AF15" s="61"/>
      <c r="AG15" s="77"/>
      <c r="AH15" s="79" t="s">
        <v>349</v>
      </c>
      <c r="AI15" s="61"/>
      <c r="AJ15" s="77"/>
      <c r="AK15" s="61" t="s">
        <v>349</v>
      </c>
      <c r="AL15" s="61"/>
      <c r="AM15" s="77"/>
      <c r="AN15" s="61"/>
      <c r="AO15" s="61"/>
      <c r="AP15" s="77"/>
      <c r="AQ15" s="61" t="s">
        <v>358</v>
      </c>
      <c r="AR15" s="61"/>
      <c r="AS15" s="77"/>
      <c r="AT15" s="61"/>
      <c r="AU15" s="61"/>
      <c r="AV15" s="77"/>
      <c r="AW15" s="61"/>
      <c r="AX15" s="61"/>
      <c r="AY15" s="77"/>
    </row>
    <row r="16" spans="1:51" ht="24">
      <c r="A16" s="525"/>
      <c r="B16" s="457"/>
      <c r="C16" s="457"/>
      <c r="D16" s="516"/>
      <c r="E16" s="76" t="s">
        <v>375</v>
      </c>
      <c r="F16" s="13" t="s">
        <v>390</v>
      </c>
      <c r="G16" s="61"/>
      <c r="H16" s="79" t="s">
        <v>358</v>
      </c>
      <c r="I16" s="80"/>
      <c r="J16" s="61"/>
      <c r="K16" s="61"/>
      <c r="L16" s="77"/>
      <c r="M16" s="61"/>
      <c r="N16" s="61"/>
      <c r="O16" s="77"/>
      <c r="P16" s="61"/>
      <c r="Q16" s="61"/>
      <c r="R16" s="77"/>
      <c r="S16" s="61"/>
      <c r="T16" s="61"/>
      <c r="U16" s="77"/>
      <c r="V16" s="61"/>
      <c r="W16" s="61"/>
      <c r="X16" s="77"/>
      <c r="Y16" s="61"/>
      <c r="Z16" s="61"/>
      <c r="AA16" s="77"/>
      <c r="AB16" s="61"/>
      <c r="AC16" s="79" t="s">
        <v>349</v>
      </c>
      <c r="AD16" s="77"/>
      <c r="AE16" s="61"/>
      <c r="AF16" s="79" t="s">
        <v>349</v>
      </c>
      <c r="AG16" s="77"/>
      <c r="AH16" s="61"/>
      <c r="AI16" s="79" t="s">
        <v>349</v>
      </c>
      <c r="AJ16" s="77"/>
      <c r="AK16" s="61"/>
      <c r="AL16" s="61" t="s">
        <v>349</v>
      </c>
      <c r="AM16" s="77"/>
      <c r="AN16" s="61"/>
      <c r="AO16" s="61"/>
      <c r="AP16" s="77"/>
      <c r="AQ16" s="61"/>
      <c r="AR16" s="61" t="s">
        <v>358</v>
      </c>
      <c r="AS16" s="77"/>
      <c r="AT16" s="61"/>
      <c r="AU16" s="61"/>
      <c r="AV16" s="77"/>
      <c r="AW16" s="61"/>
      <c r="AX16" s="61"/>
      <c r="AY16" s="77"/>
    </row>
    <row r="17" spans="1:51" ht="36">
      <c r="A17" s="525"/>
      <c r="B17" s="457"/>
      <c r="C17" s="458"/>
      <c r="D17" s="519"/>
      <c r="E17" s="83" t="s">
        <v>377</v>
      </c>
      <c r="F17" s="8" t="s">
        <v>391</v>
      </c>
      <c r="G17" s="69"/>
      <c r="H17" s="69"/>
      <c r="I17" s="88" t="s">
        <v>358</v>
      </c>
      <c r="J17" s="69"/>
      <c r="K17" s="69"/>
      <c r="L17" s="87"/>
      <c r="M17" s="69"/>
      <c r="N17" s="69"/>
      <c r="O17" s="87"/>
      <c r="P17" s="69"/>
      <c r="Q17" s="69"/>
      <c r="R17" s="87"/>
      <c r="S17" s="69"/>
      <c r="T17" s="69"/>
      <c r="U17" s="87"/>
      <c r="V17" s="69"/>
      <c r="W17" s="69"/>
      <c r="X17" s="87"/>
      <c r="Y17" s="69"/>
      <c r="Z17" s="69"/>
      <c r="AA17" s="87"/>
      <c r="AB17" s="69"/>
      <c r="AC17" s="69"/>
      <c r="AD17" s="88" t="s">
        <v>349</v>
      </c>
      <c r="AE17" s="69"/>
      <c r="AF17" s="69"/>
      <c r="AG17" s="88" t="s">
        <v>349</v>
      </c>
      <c r="AH17" s="69"/>
      <c r="AI17" s="69"/>
      <c r="AJ17" s="88" t="s">
        <v>349</v>
      </c>
      <c r="AK17" s="69"/>
      <c r="AL17" s="69"/>
      <c r="AM17" s="88" t="s">
        <v>349</v>
      </c>
      <c r="AN17" s="69"/>
      <c r="AO17" s="69"/>
      <c r="AP17" s="87"/>
      <c r="AQ17" s="69"/>
      <c r="AR17" s="69"/>
      <c r="AS17" s="88" t="s">
        <v>358</v>
      </c>
      <c r="AT17" s="69"/>
      <c r="AU17" s="69"/>
      <c r="AV17" s="87"/>
      <c r="AW17" s="69"/>
      <c r="AX17" s="69"/>
      <c r="AY17" s="87"/>
    </row>
    <row r="18" spans="1:51" ht="16">
      <c r="A18" s="525"/>
      <c r="B18" s="457"/>
      <c r="C18" s="508" t="s">
        <v>392</v>
      </c>
      <c r="D18" s="515" t="s">
        <v>99</v>
      </c>
      <c r="E18" s="76" t="s">
        <v>373</v>
      </c>
      <c r="F18" s="13" t="s">
        <v>393</v>
      </c>
      <c r="G18" s="61"/>
      <c r="H18" s="61"/>
      <c r="I18" s="77"/>
      <c r="J18" s="61"/>
      <c r="K18" s="61"/>
      <c r="L18" s="77"/>
      <c r="M18" s="61"/>
      <c r="N18" s="61"/>
      <c r="O18" s="77"/>
      <c r="P18" s="61"/>
      <c r="Q18" s="61"/>
      <c r="R18" s="77"/>
      <c r="S18" s="61"/>
      <c r="T18" s="61"/>
      <c r="U18" s="77"/>
      <c r="V18" s="61"/>
      <c r="W18" s="61"/>
      <c r="X18" s="77"/>
      <c r="Y18" s="61"/>
      <c r="Z18" s="61"/>
      <c r="AA18" s="77"/>
      <c r="AB18" s="61"/>
      <c r="AC18" s="61"/>
      <c r="AD18" s="77"/>
      <c r="AE18" s="61"/>
      <c r="AF18" s="61"/>
      <c r="AG18" s="77"/>
      <c r="AH18" s="61"/>
      <c r="AI18" s="61"/>
      <c r="AJ18" s="77"/>
      <c r="AK18" s="61"/>
      <c r="AL18" s="61"/>
      <c r="AM18" s="77"/>
      <c r="AN18" s="61"/>
      <c r="AO18" s="61"/>
      <c r="AP18" s="77"/>
      <c r="AQ18" s="61"/>
      <c r="AR18" s="61"/>
      <c r="AS18" s="77"/>
      <c r="AT18" s="61" t="s">
        <v>349</v>
      </c>
      <c r="AU18" s="61"/>
      <c r="AV18" s="77"/>
      <c r="AW18" s="61"/>
      <c r="AX18" s="61"/>
      <c r="AY18" s="77"/>
    </row>
    <row r="19" spans="1:51" ht="16">
      <c r="A19" s="525"/>
      <c r="B19" s="457"/>
      <c r="C19" s="457"/>
      <c r="D19" s="516"/>
      <c r="E19" s="76" t="s">
        <v>375</v>
      </c>
      <c r="F19" s="13" t="s">
        <v>394</v>
      </c>
      <c r="G19" s="61"/>
      <c r="H19" s="61"/>
      <c r="I19" s="77"/>
      <c r="J19" s="61"/>
      <c r="K19" s="61"/>
      <c r="L19" s="77"/>
      <c r="M19" s="61"/>
      <c r="N19" s="61"/>
      <c r="O19" s="77"/>
      <c r="P19" s="61"/>
      <c r="Q19" s="61"/>
      <c r="R19" s="77"/>
      <c r="S19" s="61"/>
      <c r="T19" s="61"/>
      <c r="U19" s="77"/>
      <c r="V19" s="61"/>
      <c r="W19" s="61"/>
      <c r="X19" s="77"/>
      <c r="Y19" s="61"/>
      <c r="Z19" s="61"/>
      <c r="AA19" s="77"/>
      <c r="AB19" s="61"/>
      <c r="AC19" s="61"/>
      <c r="AD19" s="77"/>
      <c r="AE19" s="61"/>
      <c r="AF19" s="61"/>
      <c r="AG19" s="77"/>
      <c r="AH19" s="61"/>
      <c r="AI19" s="61"/>
      <c r="AJ19" s="77"/>
      <c r="AK19" s="61"/>
      <c r="AL19" s="61"/>
      <c r="AM19" s="77"/>
      <c r="AN19" s="61"/>
      <c r="AO19" s="61"/>
      <c r="AP19" s="77"/>
      <c r="AQ19" s="61"/>
      <c r="AR19" s="61"/>
      <c r="AS19" s="77"/>
      <c r="AT19" s="61"/>
      <c r="AU19" s="61" t="s">
        <v>349</v>
      </c>
      <c r="AV19" s="77"/>
      <c r="AW19" s="61"/>
      <c r="AX19" s="61"/>
      <c r="AY19" s="77"/>
    </row>
    <row r="20" spans="1:51" ht="24">
      <c r="A20" s="525"/>
      <c r="B20" s="457"/>
      <c r="C20" s="458"/>
      <c r="D20" s="519"/>
      <c r="E20" s="83" t="s">
        <v>377</v>
      </c>
      <c r="F20" s="8" t="s">
        <v>395</v>
      </c>
      <c r="G20" s="69"/>
      <c r="H20" s="69"/>
      <c r="I20" s="87"/>
      <c r="J20" s="69"/>
      <c r="K20" s="69"/>
      <c r="L20" s="87"/>
      <c r="M20" s="69"/>
      <c r="N20" s="69"/>
      <c r="O20" s="87"/>
      <c r="P20" s="69"/>
      <c r="Q20" s="69"/>
      <c r="R20" s="87"/>
      <c r="S20" s="69"/>
      <c r="T20" s="69"/>
      <c r="U20" s="87"/>
      <c r="V20" s="69"/>
      <c r="W20" s="69"/>
      <c r="X20" s="87"/>
      <c r="Y20" s="69"/>
      <c r="Z20" s="69"/>
      <c r="AA20" s="87"/>
      <c r="AB20" s="69"/>
      <c r="AC20" s="69"/>
      <c r="AD20" s="87"/>
      <c r="AE20" s="69"/>
      <c r="AF20" s="69"/>
      <c r="AG20" s="87"/>
      <c r="AH20" s="69"/>
      <c r="AI20" s="69"/>
      <c r="AJ20" s="87"/>
      <c r="AK20" s="69"/>
      <c r="AL20" s="69"/>
      <c r="AM20" s="87"/>
      <c r="AN20" s="69"/>
      <c r="AO20" s="69"/>
      <c r="AP20" s="87"/>
      <c r="AQ20" s="69"/>
      <c r="AR20" s="69"/>
      <c r="AS20" s="87"/>
      <c r="AT20" s="69"/>
      <c r="AU20" s="69"/>
      <c r="AV20" s="88" t="s">
        <v>349</v>
      </c>
      <c r="AW20" s="69"/>
      <c r="AX20" s="69"/>
      <c r="AY20" s="87"/>
    </row>
    <row r="21" spans="1:51" ht="15.75" customHeight="1">
      <c r="A21" s="525"/>
      <c r="B21" s="457"/>
      <c r="C21" s="508" t="s">
        <v>396</v>
      </c>
      <c r="D21" s="515" t="s">
        <v>101</v>
      </c>
      <c r="E21" s="76" t="s">
        <v>373</v>
      </c>
      <c r="F21" s="13" t="s">
        <v>397</v>
      </c>
      <c r="G21" s="61"/>
      <c r="H21" s="61"/>
      <c r="I21" s="77"/>
      <c r="J21" s="61"/>
      <c r="K21" s="61"/>
      <c r="L21" s="77"/>
      <c r="M21" s="61"/>
      <c r="N21" s="61"/>
      <c r="O21" s="77"/>
      <c r="P21" s="61"/>
      <c r="Q21" s="61"/>
      <c r="R21" s="77"/>
      <c r="S21" s="61"/>
      <c r="T21" s="61"/>
      <c r="U21" s="77"/>
      <c r="V21" s="61"/>
      <c r="W21" s="61"/>
      <c r="X21" s="77"/>
      <c r="Y21" s="61"/>
      <c r="Z21" s="61"/>
      <c r="AA21" s="77"/>
      <c r="AB21" s="79" t="s">
        <v>354</v>
      </c>
      <c r="AC21" s="61"/>
      <c r="AD21" s="77"/>
      <c r="AE21" s="79" t="s">
        <v>354</v>
      </c>
      <c r="AF21" s="61"/>
      <c r="AG21" s="77"/>
      <c r="AH21" s="79" t="s">
        <v>354</v>
      </c>
      <c r="AI21" s="61"/>
      <c r="AJ21" s="77"/>
      <c r="AK21" s="61" t="s">
        <v>354</v>
      </c>
      <c r="AL21" s="61"/>
      <c r="AM21" s="77"/>
      <c r="AN21" s="61"/>
      <c r="AO21" s="61"/>
      <c r="AP21" s="77"/>
      <c r="AQ21" s="61"/>
      <c r="AR21" s="61"/>
      <c r="AS21" s="77"/>
      <c r="AT21" s="61"/>
      <c r="AU21" s="61" t="s">
        <v>349</v>
      </c>
      <c r="AV21" s="77"/>
      <c r="AW21" s="61"/>
      <c r="AX21" s="61"/>
      <c r="AY21" s="77"/>
    </row>
    <row r="22" spans="1:51" ht="15.75" customHeight="1">
      <c r="A22" s="525"/>
      <c r="B22" s="457"/>
      <c r="C22" s="457"/>
      <c r="D22" s="516"/>
      <c r="E22" s="76" t="s">
        <v>375</v>
      </c>
      <c r="F22" s="13" t="s">
        <v>398</v>
      </c>
      <c r="G22" s="61"/>
      <c r="H22" s="61"/>
      <c r="I22" s="77"/>
      <c r="J22" s="61"/>
      <c r="K22" s="61"/>
      <c r="L22" s="77"/>
      <c r="M22" s="61"/>
      <c r="N22" s="61"/>
      <c r="O22" s="77"/>
      <c r="P22" s="61"/>
      <c r="Q22" s="61"/>
      <c r="R22" s="77"/>
      <c r="S22" s="61"/>
      <c r="T22" s="61"/>
      <c r="U22" s="77"/>
      <c r="V22" s="61"/>
      <c r="W22" s="61"/>
      <c r="X22" s="77"/>
      <c r="Y22" s="61"/>
      <c r="Z22" s="61"/>
      <c r="AA22" s="77"/>
      <c r="AB22" s="61"/>
      <c r="AC22" s="61"/>
      <c r="AD22" s="77"/>
      <c r="AE22" s="61"/>
      <c r="AF22" s="61"/>
      <c r="AG22" s="77"/>
      <c r="AH22" s="61"/>
      <c r="AI22" s="61"/>
      <c r="AJ22" s="77"/>
      <c r="AK22" s="61"/>
      <c r="AL22" s="61"/>
      <c r="AM22" s="77"/>
      <c r="AN22" s="61"/>
      <c r="AO22" s="61"/>
      <c r="AP22" s="77"/>
      <c r="AQ22" s="61"/>
      <c r="AR22" s="61"/>
      <c r="AS22" s="80" t="s">
        <v>358</v>
      </c>
      <c r="AT22" s="61"/>
      <c r="AU22" s="61"/>
      <c r="AV22" s="77"/>
      <c r="AW22" s="61"/>
      <c r="AX22" s="61"/>
      <c r="AY22" s="77"/>
    </row>
    <row r="23" spans="1:51" ht="15.75" customHeight="1">
      <c r="A23" s="525"/>
      <c r="B23" s="457"/>
      <c r="C23" s="458"/>
      <c r="D23" s="519"/>
      <c r="E23" s="83" t="s">
        <v>377</v>
      </c>
      <c r="F23" s="8" t="s">
        <v>399</v>
      </c>
      <c r="G23" s="69"/>
      <c r="H23" s="69"/>
      <c r="I23" s="87"/>
      <c r="J23" s="69"/>
      <c r="K23" s="69"/>
      <c r="L23" s="87"/>
      <c r="M23" s="69"/>
      <c r="N23" s="69"/>
      <c r="O23" s="87"/>
      <c r="P23" s="69"/>
      <c r="Q23" s="69"/>
      <c r="R23" s="87"/>
      <c r="S23" s="69"/>
      <c r="T23" s="69"/>
      <c r="U23" s="87"/>
      <c r="V23" s="69"/>
      <c r="W23" s="69"/>
      <c r="X23" s="87"/>
      <c r="Y23" s="69"/>
      <c r="Z23" s="69"/>
      <c r="AA23" s="87"/>
      <c r="AB23" s="69"/>
      <c r="AC23" s="69"/>
      <c r="AD23" s="88" t="s">
        <v>354</v>
      </c>
      <c r="AE23" s="69"/>
      <c r="AF23" s="69"/>
      <c r="AG23" s="88" t="s">
        <v>354</v>
      </c>
      <c r="AH23" s="69"/>
      <c r="AI23" s="69"/>
      <c r="AJ23" s="88" t="s">
        <v>354</v>
      </c>
      <c r="AK23" s="69"/>
      <c r="AL23" s="69"/>
      <c r="AM23" s="88" t="s">
        <v>354</v>
      </c>
      <c r="AN23" s="69"/>
      <c r="AO23" s="69"/>
      <c r="AP23" s="87"/>
      <c r="AQ23" s="69"/>
      <c r="AR23" s="69"/>
      <c r="AS23" s="88" t="s">
        <v>358</v>
      </c>
      <c r="AT23" s="69"/>
      <c r="AU23" s="69"/>
      <c r="AV23" s="88" t="s">
        <v>354</v>
      </c>
      <c r="AW23" s="69"/>
      <c r="AX23" s="69"/>
      <c r="AY23" s="87"/>
    </row>
    <row r="24" spans="1:51" ht="15.75" customHeight="1">
      <c r="A24" s="525"/>
      <c r="B24" s="457"/>
      <c r="C24" s="508" t="s">
        <v>400</v>
      </c>
      <c r="D24" s="515" t="s">
        <v>103</v>
      </c>
      <c r="E24" s="76" t="s">
        <v>373</v>
      </c>
      <c r="F24" s="13" t="s">
        <v>401</v>
      </c>
      <c r="G24" s="61"/>
      <c r="H24" s="61"/>
      <c r="I24" s="77"/>
      <c r="J24" s="61"/>
      <c r="K24" s="61"/>
      <c r="L24" s="77"/>
      <c r="M24" s="61"/>
      <c r="N24" s="61"/>
      <c r="O24" s="77"/>
      <c r="P24" s="61"/>
      <c r="Q24" s="61"/>
      <c r="R24" s="77"/>
      <c r="S24" s="61"/>
      <c r="T24" s="61"/>
      <c r="U24" s="77"/>
      <c r="V24" s="61"/>
      <c r="W24" s="61"/>
      <c r="X24" s="77"/>
      <c r="Y24" s="61"/>
      <c r="Z24" s="61"/>
      <c r="AA24" s="77"/>
      <c r="AB24" s="79"/>
      <c r="AC24" s="79" t="s">
        <v>349</v>
      </c>
      <c r="AD24" s="80"/>
      <c r="AE24" s="79"/>
      <c r="AF24" s="61"/>
      <c r="AG24" s="80"/>
      <c r="AH24" s="79"/>
      <c r="AI24" s="79" t="s">
        <v>349</v>
      </c>
      <c r="AJ24" s="80"/>
      <c r="AK24" s="61"/>
      <c r="AL24" s="61"/>
      <c r="AM24" s="80"/>
      <c r="AN24" s="61"/>
      <c r="AO24" s="61"/>
      <c r="AP24" s="77"/>
      <c r="AQ24" s="61"/>
      <c r="AR24" s="61"/>
      <c r="AS24" s="77"/>
      <c r="AT24" s="61"/>
      <c r="AU24" s="61" t="s">
        <v>354</v>
      </c>
      <c r="AV24" s="80"/>
      <c r="AW24" s="61"/>
      <c r="AX24" s="61"/>
      <c r="AY24" s="77"/>
    </row>
    <row r="25" spans="1:51" ht="15.75" customHeight="1">
      <c r="A25" s="525"/>
      <c r="B25" s="457"/>
      <c r="C25" s="457"/>
      <c r="D25" s="516"/>
      <c r="E25" s="76" t="s">
        <v>375</v>
      </c>
      <c r="F25" s="13" t="s">
        <v>402</v>
      </c>
      <c r="G25" s="61"/>
      <c r="H25" s="61"/>
      <c r="I25" s="77"/>
      <c r="J25" s="61"/>
      <c r="K25" s="61"/>
      <c r="L25" s="77"/>
      <c r="M25" s="61"/>
      <c r="N25" s="61"/>
      <c r="O25" s="77"/>
      <c r="P25" s="61"/>
      <c r="Q25" s="61"/>
      <c r="R25" s="77"/>
      <c r="S25" s="61"/>
      <c r="T25" s="61"/>
      <c r="U25" s="77"/>
      <c r="V25" s="61"/>
      <c r="W25" s="61"/>
      <c r="X25" s="77"/>
      <c r="Y25" s="61"/>
      <c r="Z25" s="61"/>
      <c r="AA25" s="77"/>
      <c r="AB25" s="61"/>
      <c r="AC25" s="61"/>
      <c r="AD25" s="77"/>
      <c r="AE25" s="61"/>
      <c r="AF25" s="61"/>
      <c r="AG25" s="77"/>
      <c r="AH25" s="61"/>
      <c r="AI25" s="61"/>
      <c r="AJ25" s="77"/>
      <c r="AK25" s="61"/>
      <c r="AL25" s="61"/>
      <c r="AM25" s="77"/>
      <c r="AN25" s="61"/>
      <c r="AO25" s="61"/>
      <c r="AP25" s="77"/>
      <c r="AQ25" s="61"/>
      <c r="AR25" s="61"/>
      <c r="AS25" s="80" t="s">
        <v>358</v>
      </c>
      <c r="AT25" s="61"/>
      <c r="AU25" s="61"/>
      <c r="AV25" s="80" t="s">
        <v>349</v>
      </c>
      <c r="AW25" s="61"/>
      <c r="AX25" s="61"/>
      <c r="AY25" s="80" t="s">
        <v>349</v>
      </c>
    </row>
    <row r="26" spans="1:51" ht="15.75" customHeight="1">
      <c r="A26" s="525"/>
      <c r="B26" s="458"/>
      <c r="C26" s="458"/>
      <c r="D26" s="517"/>
      <c r="E26" s="83" t="s">
        <v>377</v>
      </c>
      <c r="F26" s="8" t="s">
        <v>403</v>
      </c>
      <c r="G26" s="69"/>
      <c r="H26" s="69"/>
      <c r="I26" s="87"/>
      <c r="J26" s="69"/>
      <c r="K26" s="69"/>
      <c r="L26" s="87"/>
      <c r="M26" s="69"/>
      <c r="N26" s="69"/>
      <c r="O26" s="87"/>
      <c r="P26" s="69"/>
      <c r="Q26" s="69"/>
      <c r="R26" s="87"/>
      <c r="S26" s="69"/>
      <c r="T26" s="69"/>
      <c r="U26" s="87"/>
      <c r="V26" s="69"/>
      <c r="W26" s="69"/>
      <c r="X26" s="87"/>
      <c r="Y26" s="69"/>
      <c r="Z26" s="69"/>
      <c r="AA26" s="87"/>
      <c r="AB26" s="69"/>
      <c r="AC26" s="69"/>
      <c r="AD26" s="87"/>
      <c r="AE26" s="69"/>
      <c r="AF26" s="69"/>
      <c r="AG26" s="87"/>
      <c r="AH26" s="69"/>
      <c r="AI26" s="69"/>
      <c r="AJ26" s="87"/>
      <c r="AK26" s="69"/>
      <c r="AL26" s="69"/>
      <c r="AM26" s="88"/>
      <c r="AN26" s="69"/>
      <c r="AO26" s="69"/>
      <c r="AP26" s="87"/>
      <c r="AQ26" s="69"/>
      <c r="AR26" s="69"/>
      <c r="AS26" s="88" t="s">
        <v>358</v>
      </c>
      <c r="AT26" s="69"/>
      <c r="AU26" s="69"/>
      <c r="AV26" s="87"/>
      <c r="AW26" s="69"/>
      <c r="AX26" s="69"/>
      <c r="AY26" s="88" t="s">
        <v>349</v>
      </c>
    </row>
    <row r="27" spans="1:51" ht="15.75" customHeight="1">
      <c r="A27" s="525"/>
      <c r="B27" s="508" t="s">
        <v>337</v>
      </c>
      <c r="C27" s="508" t="s">
        <v>404</v>
      </c>
      <c r="D27" s="518" t="s">
        <v>106</v>
      </c>
      <c r="E27" s="76" t="s">
        <v>373</v>
      </c>
      <c r="F27" s="13" t="s">
        <v>405</v>
      </c>
      <c r="G27" s="61"/>
      <c r="H27" s="61"/>
      <c r="I27" s="77"/>
      <c r="J27" s="61"/>
      <c r="K27" s="61"/>
      <c r="L27" s="77"/>
      <c r="M27" s="61"/>
      <c r="N27" s="61"/>
      <c r="O27" s="77"/>
      <c r="P27" s="61"/>
      <c r="Q27" s="61"/>
      <c r="R27" s="77"/>
      <c r="S27" s="61"/>
      <c r="T27" s="61"/>
      <c r="U27" s="77"/>
      <c r="V27" s="61"/>
      <c r="W27" s="61"/>
      <c r="X27" s="77"/>
      <c r="Y27" s="61"/>
      <c r="Z27" s="61"/>
      <c r="AA27" s="77"/>
      <c r="AB27" s="61"/>
      <c r="AC27" s="61"/>
      <c r="AD27" s="77"/>
      <c r="AE27" s="61"/>
      <c r="AF27" s="61"/>
      <c r="AG27" s="77"/>
      <c r="AH27" s="61"/>
      <c r="AI27" s="61"/>
      <c r="AJ27" s="77"/>
      <c r="AK27" s="61"/>
      <c r="AL27" s="61"/>
      <c r="AM27" s="77"/>
      <c r="AN27" s="61"/>
      <c r="AO27" s="61"/>
      <c r="AP27" s="77"/>
      <c r="AQ27" s="61"/>
      <c r="AR27" s="61"/>
      <c r="AS27" s="77"/>
      <c r="AT27" s="61"/>
      <c r="AU27" s="61" t="s">
        <v>349</v>
      </c>
      <c r="AV27" s="77"/>
      <c r="AW27" s="61"/>
      <c r="AX27" s="61"/>
      <c r="AY27" s="77"/>
    </row>
    <row r="28" spans="1:51" ht="15.75" customHeight="1">
      <c r="A28" s="525"/>
      <c r="B28" s="457"/>
      <c r="C28" s="457"/>
      <c r="D28" s="516"/>
      <c r="E28" s="76" t="s">
        <v>375</v>
      </c>
      <c r="F28" s="13" t="s">
        <v>406</v>
      </c>
      <c r="G28" s="61"/>
      <c r="H28" s="61"/>
      <c r="I28" s="77"/>
      <c r="J28" s="61"/>
      <c r="K28" s="61"/>
      <c r="L28" s="80" t="s">
        <v>354</v>
      </c>
      <c r="M28" s="61"/>
      <c r="N28" s="61"/>
      <c r="O28" s="80" t="s">
        <v>354</v>
      </c>
      <c r="P28" s="61"/>
      <c r="Q28" s="61"/>
      <c r="R28" s="80" t="s">
        <v>354</v>
      </c>
      <c r="S28" s="61"/>
      <c r="T28" s="61"/>
      <c r="U28" s="80"/>
      <c r="V28" s="61"/>
      <c r="W28" s="61"/>
      <c r="X28" s="80" t="s">
        <v>354</v>
      </c>
      <c r="Y28" s="61"/>
      <c r="Z28" s="61"/>
      <c r="AA28" s="77"/>
      <c r="AB28" s="61"/>
      <c r="AC28" s="61"/>
      <c r="AD28" s="77"/>
      <c r="AE28" s="61"/>
      <c r="AF28" s="61"/>
      <c r="AG28" s="77"/>
      <c r="AH28" s="61"/>
      <c r="AI28" s="61"/>
      <c r="AJ28" s="77"/>
      <c r="AK28" s="61"/>
      <c r="AL28" s="61"/>
      <c r="AM28" s="77"/>
      <c r="AN28" s="61"/>
      <c r="AO28" s="61"/>
      <c r="AP28" s="77"/>
      <c r="AQ28" s="61"/>
      <c r="AR28" s="61"/>
      <c r="AS28" s="77"/>
      <c r="AT28" s="61"/>
      <c r="AU28" s="61"/>
      <c r="AV28" s="77"/>
      <c r="AW28" s="61"/>
      <c r="AX28" s="61"/>
      <c r="AY28" s="77"/>
    </row>
    <row r="29" spans="1:51" ht="15.75" customHeight="1">
      <c r="A29" s="525"/>
      <c r="B29" s="457"/>
      <c r="C29" s="458"/>
      <c r="D29" s="519"/>
      <c r="E29" s="83" t="s">
        <v>377</v>
      </c>
      <c r="F29" s="8" t="s">
        <v>407</v>
      </c>
      <c r="G29" s="69"/>
      <c r="H29" s="69"/>
      <c r="I29" s="87"/>
      <c r="J29" s="69"/>
      <c r="K29" s="69"/>
      <c r="L29" s="88"/>
      <c r="M29" s="69"/>
      <c r="N29" s="69"/>
      <c r="O29" s="88"/>
      <c r="P29" s="69"/>
      <c r="Q29" s="69"/>
      <c r="R29" s="88" t="s">
        <v>354</v>
      </c>
      <c r="S29" s="69"/>
      <c r="T29" s="69"/>
      <c r="U29" s="87"/>
      <c r="V29" s="69"/>
      <c r="W29" s="69"/>
      <c r="X29" s="88"/>
      <c r="Y29" s="69"/>
      <c r="Z29" s="69"/>
      <c r="AA29" s="87"/>
      <c r="AB29" s="69"/>
      <c r="AC29" s="69"/>
      <c r="AD29" s="87"/>
      <c r="AE29" s="69"/>
      <c r="AF29" s="69"/>
      <c r="AG29" s="87"/>
      <c r="AH29" s="69"/>
      <c r="AI29" s="69"/>
      <c r="AJ29" s="87"/>
      <c r="AK29" s="69"/>
      <c r="AL29" s="69"/>
      <c r="AM29" s="87"/>
      <c r="AN29" s="69"/>
      <c r="AO29" s="69"/>
      <c r="AP29" s="87"/>
      <c r="AQ29" s="69"/>
      <c r="AR29" s="69"/>
      <c r="AS29" s="87"/>
      <c r="AT29" s="69"/>
      <c r="AU29" s="69"/>
      <c r="AV29" s="87"/>
      <c r="AW29" s="69"/>
      <c r="AX29" s="69"/>
      <c r="AY29" s="87"/>
    </row>
    <row r="30" spans="1:51" ht="15.75" customHeight="1">
      <c r="A30" s="525"/>
      <c r="B30" s="457"/>
      <c r="C30" s="508" t="s">
        <v>408</v>
      </c>
      <c r="D30" s="515" t="s">
        <v>108</v>
      </c>
      <c r="E30" s="76" t="s">
        <v>373</v>
      </c>
      <c r="F30" s="13" t="s">
        <v>409</v>
      </c>
      <c r="G30" s="61"/>
      <c r="H30" s="61"/>
      <c r="I30" s="77"/>
      <c r="J30" s="61"/>
      <c r="K30" s="61"/>
      <c r="L30" s="77"/>
      <c r="M30" s="61"/>
      <c r="N30" s="61"/>
      <c r="O30" s="77"/>
      <c r="P30" s="61"/>
      <c r="Q30" s="61"/>
      <c r="R30" s="77"/>
      <c r="S30" s="61"/>
      <c r="T30" s="61"/>
      <c r="U30" s="77"/>
      <c r="V30" s="61"/>
      <c r="W30" s="61"/>
      <c r="X30" s="77"/>
      <c r="Y30" s="61"/>
      <c r="Z30" s="61"/>
      <c r="AA30" s="77"/>
      <c r="AB30" s="61"/>
      <c r="AC30" s="61"/>
      <c r="AD30" s="77"/>
      <c r="AE30" s="61"/>
      <c r="AF30" s="61"/>
      <c r="AG30" s="77"/>
      <c r="AH30" s="61"/>
      <c r="AI30" s="61"/>
      <c r="AJ30" s="77"/>
      <c r="AK30" s="61"/>
      <c r="AL30" s="61"/>
      <c r="AM30" s="77"/>
      <c r="AN30" s="61"/>
      <c r="AO30" s="61"/>
      <c r="AP30" s="77"/>
      <c r="AQ30" s="61"/>
      <c r="AR30" s="61"/>
      <c r="AS30" s="77"/>
      <c r="AT30" s="61"/>
      <c r="AU30" s="61" t="s">
        <v>354</v>
      </c>
      <c r="AV30" s="77"/>
      <c r="AW30" s="61"/>
      <c r="AX30" s="61"/>
      <c r="AY30" s="77"/>
    </row>
    <row r="31" spans="1:51" ht="15.75" customHeight="1">
      <c r="A31" s="525"/>
      <c r="B31" s="457"/>
      <c r="C31" s="457"/>
      <c r="D31" s="516"/>
      <c r="E31" s="76" t="s">
        <v>375</v>
      </c>
      <c r="F31" s="13" t="s">
        <v>410</v>
      </c>
      <c r="G31" s="61"/>
      <c r="H31" s="61"/>
      <c r="I31" s="77"/>
      <c r="J31" s="61"/>
      <c r="K31" s="61"/>
      <c r="L31" s="77"/>
      <c r="M31" s="61"/>
      <c r="N31" s="61"/>
      <c r="O31" s="77"/>
      <c r="P31" s="61"/>
      <c r="Q31" s="61"/>
      <c r="R31" s="77"/>
      <c r="S31" s="61"/>
      <c r="T31" s="61"/>
      <c r="U31" s="77"/>
      <c r="V31" s="61"/>
      <c r="W31" s="61"/>
      <c r="X31" s="77"/>
      <c r="Y31" s="61"/>
      <c r="Z31" s="61"/>
      <c r="AA31" s="77"/>
      <c r="AB31" s="61"/>
      <c r="AC31" s="61"/>
      <c r="AD31" s="77"/>
      <c r="AE31" s="61"/>
      <c r="AF31" s="61"/>
      <c r="AG31" s="77"/>
      <c r="AH31" s="61"/>
      <c r="AI31" s="61"/>
      <c r="AJ31" s="77"/>
      <c r="AK31" s="61"/>
      <c r="AL31" s="61"/>
      <c r="AM31" s="77"/>
      <c r="AN31" s="61"/>
      <c r="AO31" s="61"/>
      <c r="AP31" s="77"/>
      <c r="AQ31" s="61"/>
      <c r="AR31" s="61"/>
      <c r="AS31" s="77"/>
      <c r="AT31" s="61"/>
      <c r="AU31" s="61"/>
      <c r="AV31" s="77"/>
      <c r="AW31" s="61"/>
      <c r="AX31" s="61"/>
      <c r="AY31" s="77"/>
    </row>
    <row r="32" spans="1:51" ht="15.75" customHeight="1">
      <c r="A32" s="525"/>
      <c r="B32" s="458"/>
      <c r="C32" s="458"/>
      <c r="D32" s="519"/>
      <c r="E32" s="83" t="s">
        <v>377</v>
      </c>
      <c r="F32" s="8" t="s">
        <v>411</v>
      </c>
      <c r="G32" s="69"/>
      <c r="H32" s="69"/>
      <c r="I32" s="87"/>
      <c r="J32" s="69"/>
      <c r="K32" s="69"/>
      <c r="L32" s="87"/>
      <c r="M32" s="69"/>
      <c r="N32" s="69"/>
      <c r="O32" s="87"/>
      <c r="P32" s="69"/>
      <c r="Q32" s="69"/>
      <c r="R32" s="87"/>
      <c r="S32" s="69"/>
      <c r="T32" s="69"/>
      <c r="U32" s="87"/>
      <c r="V32" s="69"/>
      <c r="W32" s="69"/>
      <c r="X32" s="87"/>
      <c r="Y32" s="69"/>
      <c r="Z32" s="69"/>
      <c r="AA32" s="87"/>
      <c r="AB32" s="69"/>
      <c r="AC32" s="69"/>
      <c r="AD32" s="87"/>
      <c r="AE32" s="69"/>
      <c r="AF32" s="69"/>
      <c r="AG32" s="87"/>
      <c r="AH32" s="69"/>
      <c r="AI32" s="69"/>
      <c r="AJ32" s="87"/>
      <c r="AK32" s="69"/>
      <c r="AL32" s="69"/>
      <c r="AM32" s="87"/>
      <c r="AN32" s="69"/>
      <c r="AO32" s="69"/>
      <c r="AP32" s="87"/>
      <c r="AQ32" s="69"/>
      <c r="AR32" s="69"/>
      <c r="AS32" s="87"/>
      <c r="AT32" s="69"/>
      <c r="AU32" s="69"/>
      <c r="AV32" s="87"/>
      <c r="AW32" s="69"/>
      <c r="AX32" s="69"/>
      <c r="AY32" s="87"/>
    </row>
    <row r="33" spans="1:51" ht="15.75" customHeight="1">
      <c r="A33" s="525"/>
      <c r="B33" s="508" t="s">
        <v>338</v>
      </c>
      <c r="C33" s="508" t="s">
        <v>412</v>
      </c>
      <c r="D33" s="515" t="s">
        <v>413</v>
      </c>
      <c r="E33" s="76" t="s">
        <v>373</v>
      </c>
      <c r="F33" s="13" t="s">
        <v>414</v>
      </c>
      <c r="G33" s="61"/>
      <c r="H33" s="61"/>
      <c r="I33" s="77"/>
      <c r="J33" s="61"/>
      <c r="K33" s="61"/>
      <c r="L33" s="77"/>
      <c r="M33" s="61"/>
      <c r="N33" s="61"/>
      <c r="O33" s="77"/>
      <c r="P33" s="61"/>
      <c r="Q33" s="61"/>
      <c r="R33" s="77"/>
      <c r="S33" s="61"/>
      <c r="T33" s="61"/>
      <c r="U33" s="77"/>
      <c r="V33" s="61"/>
      <c r="W33" s="61"/>
      <c r="X33" s="77"/>
      <c r="Y33" s="61"/>
      <c r="Z33" s="61"/>
      <c r="AA33" s="77"/>
      <c r="AB33" s="61"/>
      <c r="AC33" s="61"/>
      <c r="AD33" s="77"/>
      <c r="AE33" s="61"/>
      <c r="AF33" s="61"/>
      <c r="AG33" s="77"/>
      <c r="AH33" s="61"/>
      <c r="AI33" s="61"/>
      <c r="AJ33" s="77"/>
      <c r="AK33" s="61"/>
      <c r="AL33" s="61"/>
      <c r="AM33" s="77"/>
      <c r="AN33" s="61"/>
      <c r="AO33" s="61"/>
      <c r="AP33" s="77"/>
      <c r="AQ33" s="61"/>
      <c r="AR33" s="61"/>
      <c r="AS33" s="77"/>
      <c r="AT33" s="61"/>
      <c r="AU33" s="61"/>
      <c r="AV33" s="77"/>
      <c r="AW33" s="61"/>
      <c r="AX33" s="61"/>
      <c r="AY33" s="77"/>
    </row>
    <row r="34" spans="1:51" ht="15.75" customHeight="1">
      <c r="A34" s="525"/>
      <c r="B34" s="457"/>
      <c r="C34" s="457"/>
      <c r="D34" s="516"/>
      <c r="E34" s="76" t="s">
        <v>375</v>
      </c>
      <c r="F34" s="13" t="s">
        <v>415</v>
      </c>
      <c r="G34" s="61"/>
      <c r="H34" s="61"/>
      <c r="I34" s="77"/>
      <c r="J34" s="61"/>
      <c r="K34" s="61"/>
      <c r="L34" s="77"/>
      <c r="M34" s="61"/>
      <c r="N34" s="61"/>
      <c r="O34" s="77"/>
      <c r="P34" s="61"/>
      <c r="Q34" s="61"/>
      <c r="R34" s="77"/>
      <c r="S34" s="61"/>
      <c r="T34" s="61"/>
      <c r="U34" s="77"/>
      <c r="V34" s="61"/>
      <c r="W34" s="61"/>
      <c r="X34" s="77"/>
      <c r="Y34" s="61"/>
      <c r="Z34" s="61"/>
      <c r="AA34" s="77"/>
      <c r="AB34" s="61"/>
      <c r="AC34" s="61"/>
      <c r="AD34" s="77"/>
      <c r="AE34" s="61"/>
      <c r="AF34" s="61"/>
      <c r="AG34" s="77"/>
      <c r="AH34" s="61"/>
      <c r="AI34" s="61"/>
      <c r="AJ34" s="77"/>
      <c r="AK34" s="61"/>
      <c r="AL34" s="61"/>
      <c r="AM34" s="77"/>
      <c r="AN34" s="61"/>
      <c r="AO34" s="61"/>
      <c r="AP34" s="77"/>
      <c r="AQ34" s="61"/>
      <c r="AR34" s="61"/>
      <c r="AS34" s="77"/>
      <c r="AT34" s="61"/>
      <c r="AU34" s="61"/>
      <c r="AV34" s="77"/>
      <c r="AW34" s="61"/>
      <c r="AX34" s="61"/>
      <c r="AY34" s="77"/>
    </row>
    <row r="35" spans="1:51" ht="15.75" customHeight="1">
      <c r="A35" s="525"/>
      <c r="B35" s="457"/>
      <c r="C35" s="458"/>
      <c r="D35" s="519"/>
      <c r="E35" s="83" t="s">
        <v>377</v>
      </c>
      <c r="F35" s="8" t="s">
        <v>416</v>
      </c>
      <c r="G35" s="69"/>
      <c r="H35" s="69"/>
      <c r="I35" s="87"/>
      <c r="J35" s="69"/>
      <c r="K35" s="69"/>
      <c r="L35" s="87"/>
      <c r="M35" s="69"/>
      <c r="N35" s="69"/>
      <c r="O35" s="87"/>
      <c r="P35" s="69"/>
      <c r="Q35" s="69"/>
      <c r="R35" s="87"/>
      <c r="S35" s="69"/>
      <c r="T35" s="69"/>
      <c r="U35" s="87"/>
      <c r="V35" s="69"/>
      <c r="W35" s="69"/>
      <c r="X35" s="87"/>
      <c r="Y35" s="69"/>
      <c r="Z35" s="69"/>
      <c r="AA35" s="87"/>
      <c r="AB35" s="69"/>
      <c r="AC35" s="69"/>
      <c r="AD35" s="87"/>
      <c r="AE35" s="69"/>
      <c r="AF35" s="69"/>
      <c r="AG35" s="87"/>
      <c r="AH35" s="69"/>
      <c r="AI35" s="69"/>
      <c r="AJ35" s="87"/>
      <c r="AK35" s="69"/>
      <c r="AL35" s="69"/>
      <c r="AM35" s="87"/>
      <c r="AN35" s="69"/>
      <c r="AO35" s="69"/>
      <c r="AP35" s="87"/>
      <c r="AQ35" s="69"/>
      <c r="AR35" s="69"/>
      <c r="AS35" s="87"/>
      <c r="AT35" s="69"/>
      <c r="AU35" s="69"/>
      <c r="AV35" s="88" t="s">
        <v>358</v>
      </c>
      <c r="AW35" s="69"/>
      <c r="AX35" s="69"/>
      <c r="AY35" s="87"/>
    </row>
    <row r="36" spans="1:51" ht="15.75" customHeight="1">
      <c r="A36" s="525"/>
      <c r="B36" s="457"/>
      <c r="C36" s="508" t="s">
        <v>417</v>
      </c>
      <c r="D36" s="520" t="s">
        <v>113</v>
      </c>
      <c r="E36" s="76" t="s">
        <v>373</v>
      </c>
      <c r="F36" s="27" t="s">
        <v>418</v>
      </c>
      <c r="G36" s="61"/>
      <c r="H36" s="61"/>
      <c r="I36" s="77"/>
      <c r="J36" s="61"/>
      <c r="K36" s="61"/>
      <c r="L36" s="77"/>
      <c r="M36" s="61"/>
      <c r="N36" s="61"/>
      <c r="O36" s="77"/>
      <c r="P36" s="61"/>
      <c r="Q36" s="61"/>
      <c r="R36" s="77"/>
      <c r="S36" s="61"/>
      <c r="T36" s="61"/>
      <c r="U36" s="77"/>
      <c r="V36" s="61"/>
      <c r="W36" s="61"/>
      <c r="X36" s="77"/>
      <c r="Y36" s="61"/>
      <c r="Z36" s="61"/>
      <c r="AA36" s="77"/>
      <c r="AB36" s="61"/>
      <c r="AC36" s="61"/>
      <c r="AD36" s="77"/>
      <c r="AE36" s="61"/>
      <c r="AF36" s="61"/>
      <c r="AG36" s="77"/>
      <c r="AH36" s="61"/>
      <c r="AI36" s="61"/>
      <c r="AJ36" s="77"/>
      <c r="AK36" s="61"/>
      <c r="AL36" s="61"/>
      <c r="AM36" s="77"/>
      <c r="AN36" s="61"/>
      <c r="AO36" s="61"/>
      <c r="AP36" s="77"/>
      <c r="AQ36" s="61"/>
      <c r="AR36" s="61"/>
      <c r="AS36" s="77"/>
      <c r="AT36" s="61"/>
      <c r="AU36" s="61"/>
      <c r="AV36" s="77"/>
      <c r="AW36" s="61"/>
      <c r="AX36" s="61"/>
      <c r="AY36" s="77"/>
    </row>
    <row r="37" spans="1:51" ht="15.75" customHeight="1">
      <c r="A37" s="525"/>
      <c r="B37" s="457"/>
      <c r="C37" s="457"/>
      <c r="D37" s="516"/>
      <c r="E37" s="76" t="s">
        <v>375</v>
      </c>
      <c r="F37" s="27" t="s">
        <v>419</v>
      </c>
      <c r="G37" s="61"/>
      <c r="H37" s="61"/>
      <c r="I37" s="77"/>
      <c r="J37" s="61"/>
      <c r="K37" s="61"/>
      <c r="L37" s="77"/>
      <c r="M37" s="61"/>
      <c r="N37" s="61"/>
      <c r="O37" s="77"/>
      <c r="P37" s="61"/>
      <c r="Q37" s="61"/>
      <c r="R37" s="77"/>
      <c r="S37" s="61"/>
      <c r="T37" s="61"/>
      <c r="U37" s="77"/>
      <c r="V37" s="61"/>
      <c r="W37" s="61"/>
      <c r="X37" s="77"/>
      <c r="Y37" s="61"/>
      <c r="Z37" s="61"/>
      <c r="AA37" s="77"/>
      <c r="AB37" s="61"/>
      <c r="AC37" s="61"/>
      <c r="AD37" s="77"/>
      <c r="AE37" s="61"/>
      <c r="AF37" s="61"/>
      <c r="AG37" s="77"/>
      <c r="AH37" s="61"/>
      <c r="AI37" s="61"/>
      <c r="AJ37" s="77"/>
      <c r="AK37" s="61"/>
      <c r="AL37" s="61"/>
      <c r="AM37" s="77"/>
      <c r="AN37" s="61"/>
      <c r="AO37" s="61"/>
      <c r="AP37" s="77"/>
      <c r="AQ37" s="61"/>
      <c r="AR37" s="61"/>
      <c r="AS37" s="77"/>
      <c r="AT37" s="61"/>
      <c r="AU37" s="61"/>
      <c r="AV37" s="77"/>
      <c r="AW37" s="61"/>
      <c r="AX37" s="61"/>
      <c r="AY37" s="77"/>
    </row>
    <row r="38" spans="1:51" ht="15.75" customHeight="1">
      <c r="A38" s="525"/>
      <c r="B38" s="457"/>
      <c r="C38" s="458"/>
      <c r="D38" s="519"/>
      <c r="E38" s="83" t="s">
        <v>377</v>
      </c>
      <c r="F38" s="23" t="s">
        <v>420</v>
      </c>
      <c r="G38" s="69"/>
      <c r="H38" s="69"/>
      <c r="I38" s="87"/>
      <c r="J38" s="69"/>
      <c r="K38" s="69"/>
      <c r="L38" s="87"/>
      <c r="M38" s="69"/>
      <c r="N38" s="69"/>
      <c r="O38" s="87"/>
      <c r="P38" s="69"/>
      <c r="Q38" s="69"/>
      <c r="R38" s="87"/>
      <c r="S38" s="69"/>
      <c r="T38" s="69"/>
      <c r="U38" s="87"/>
      <c r="V38" s="69"/>
      <c r="W38" s="69"/>
      <c r="X38" s="87"/>
      <c r="Y38" s="69"/>
      <c r="Z38" s="69"/>
      <c r="AA38" s="87"/>
      <c r="AB38" s="69"/>
      <c r="AC38" s="69"/>
      <c r="AD38" s="87"/>
      <c r="AE38" s="69"/>
      <c r="AF38" s="69"/>
      <c r="AG38" s="87"/>
      <c r="AH38" s="69"/>
      <c r="AI38" s="69"/>
      <c r="AJ38" s="87"/>
      <c r="AK38" s="69"/>
      <c r="AL38" s="69"/>
      <c r="AM38" s="87"/>
      <c r="AN38" s="69"/>
      <c r="AO38" s="69"/>
      <c r="AP38" s="87"/>
      <c r="AQ38" s="69"/>
      <c r="AR38" s="69"/>
      <c r="AS38" s="87"/>
      <c r="AT38" s="69"/>
      <c r="AU38" s="69"/>
      <c r="AV38" s="88" t="s">
        <v>358</v>
      </c>
      <c r="AW38" s="69"/>
      <c r="AX38" s="69"/>
      <c r="AY38" s="87"/>
    </row>
    <row r="39" spans="1:51" ht="15.75" customHeight="1">
      <c r="A39" s="525"/>
      <c r="B39" s="457"/>
      <c r="C39" s="508" t="s">
        <v>421</v>
      </c>
      <c r="D39" s="515" t="s">
        <v>115</v>
      </c>
      <c r="E39" s="76" t="s">
        <v>373</v>
      </c>
      <c r="F39" s="13" t="s">
        <v>422</v>
      </c>
      <c r="G39" s="61"/>
      <c r="H39" s="61"/>
      <c r="I39" s="77"/>
      <c r="J39" s="61"/>
      <c r="K39" s="61"/>
      <c r="L39" s="77"/>
      <c r="M39" s="61"/>
      <c r="N39" s="61"/>
      <c r="O39" s="77"/>
      <c r="P39" s="61"/>
      <c r="Q39" s="61"/>
      <c r="R39" s="77"/>
      <c r="S39" s="61"/>
      <c r="T39" s="61"/>
      <c r="U39" s="77"/>
      <c r="V39" s="61"/>
      <c r="W39" s="61"/>
      <c r="X39" s="77"/>
      <c r="Y39" s="61"/>
      <c r="Z39" s="61"/>
      <c r="AA39" s="77"/>
      <c r="AB39" s="61"/>
      <c r="AC39" s="61"/>
      <c r="AD39" s="77"/>
      <c r="AE39" s="61"/>
      <c r="AF39" s="61"/>
      <c r="AG39" s="77"/>
      <c r="AH39" s="61"/>
      <c r="AI39" s="61"/>
      <c r="AJ39" s="77"/>
      <c r="AK39" s="61"/>
      <c r="AL39" s="61"/>
      <c r="AM39" s="77"/>
      <c r="AN39" s="61"/>
      <c r="AO39" s="61"/>
      <c r="AP39" s="77"/>
      <c r="AQ39" s="61"/>
      <c r="AR39" s="61"/>
      <c r="AS39" s="77"/>
      <c r="AT39" s="61"/>
      <c r="AU39" s="61"/>
      <c r="AV39" s="77"/>
      <c r="AW39" s="61"/>
      <c r="AX39" s="61"/>
      <c r="AY39" s="89"/>
    </row>
    <row r="40" spans="1:51" ht="15.75" customHeight="1">
      <c r="A40" s="525"/>
      <c r="B40" s="457"/>
      <c r="C40" s="457"/>
      <c r="D40" s="516"/>
      <c r="E40" s="76" t="s">
        <v>375</v>
      </c>
      <c r="F40" s="13" t="s">
        <v>423</v>
      </c>
      <c r="G40" s="61"/>
      <c r="H40" s="61"/>
      <c r="I40" s="77"/>
      <c r="J40" s="61"/>
      <c r="K40" s="61"/>
      <c r="L40" s="77"/>
      <c r="M40" s="61"/>
      <c r="N40" s="61"/>
      <c r="O40" s="77"/>
      <c r="P40" s="61"/>
      <c r="Q40" s="61"/>
      <c r="R40" s="77"/>
      <c r="S40" s="61"/>
      <c r="T40" s="61"/>
      <c r="U40" s="77"/>
      <c r="V40" s="61"/>
      <c r="W40" s="61"/>
      <c r="X40" s="77"/>
      <c r="Y40" s="61"/>
      <c r="Z40" s="61"/>
      <c r="AA40" s="77"/>
      <c r="AB40" s="61"/>
      <c r="AC40" s="61"/>
      <c r="AD40" s="77"/>
      <c r="AE40" s="61"/>
      <c r="AF40" s="61"/>
      <c r="AG40" s="77"/>
      <c r="AH40" s="61"/>
      <c r="AI40" s="61"/>
      <c r="AJ40" s="77"/>
      <c r="AK40" s="61"/>
      <c r="AL40" s="61"/>
      <c r="AM40" s="77"/>
      <c r="AN40" s="61"/>
      <c r="AO40" s="61"/>
      <c r="AP40" s="77"/>
      <c r="AQ40" s="61"/>
      <c r="AR40" s="61"/>
      <c r="AS40" s="77"/>
      <c r="AT40" s="61"/>
      <c r="AU40" s="61"/>
      <c r="AV40" s="77"/>
      <c r="AW40" s="61"/>
      <c r="AX40" s="61"/>
      <c r="AY40" s="89"/>
    </row>
    <row r="41" spans="1:51" ht="15.75" customHeight="1">
      <c r="A41" s="525"/>
      <c r="B41" s="458"/>
      <c r="C41" s="458"/>
      <c r="D41" s="519"/>
      <c r="E41" s="83" t="s">
        <v>377</v>
      </c>
      <c r="F41" s="8" t="s">
        <v>424</v>
      </c>
      <c r="G41" s="69"/>
      <c r="H41" s="69"/>
      <c r="I41" s="87"/>
      <c r="J41" s="69"/>
      <c r="K41" s="69"/>
      <c r="L41" s="87"/>
      <c r="M41" s="69"/>
      <c r="N41" s="69"/>
      <c r="O41" s="87"/>
      <c r="P41" s="69"/>
      <c r="Q41" s="69"/>
      <c r="R41" s="87"/>
      <c r="S41" s="69"/>
      <c r="T41" s="69"/>
      <c r="U41" s="87"/>
      <c r="V41" s="69"/>
      <c r="W41" s="69"/>
      <c r="X41" s="87"/>
      <c r="Y41" s="69"/>
      <c r="Z41" s="69"/>
      <c r="AA41" s="87"/>
      <c r="AB41" s="69"/>
      <c r="AC41" s="69"/>
      <c r="AD41" s="87"/>
      <c r="AE41" s="69"/>
      <c r="AF41" s="69"/>
      <c r="AG41" s="87"/>
      <c r="AH41" s="69"/>
      <c r="AI41" s="69"/>
      <c r="AJ41" s="87"/>
      <c r="AK41" s="69"/>
      <c r="AL41" s="69"/>
      <c r="AM41" s="87"/>
      <c r="AN41" s="69"/>
      <c r="AO41" s="69"/>
      <c r="AP41" s="87"/>
      <c r="AQ41" s="69"/>
      <c r="AR41" s="69"/>
      <c r="AS41" s="87"/>
      <c r="AT41" s="69"/>
      <c r="AU41" s="69"/>
      <c r="AV41" s="87"/>
      <c r="AW41" s="69"/>
      <c r="AX41" s="69"/>
      <c r="AY41" s="85"/>
    </row>
    <row r="42" spans="1:51" ht="15.75" customHeight="1">
      <c r="A42" s="525"/>
      <c r="B42" s="508" t="s">
        <v>117</v>
      </c>
      <c r="C42" s="508" t="s">
        <v>425</v>
      </c>
      <c r="D42" s="520" t="s">
        <v>118</v>
      </c>
      <c r="E42" s="76" t="s">
        <v>373</v>
      </c>
      <c r="F42" s="90" t="s">
        <v>426</v>
      </c>
      <c r="G42" s="61"/>
      <c r="H42" s="61"/>
      <c r="I42" s="77"/>
      <c r="J42" s="61"/>
      <c r="K42" s="61"/>
      <c r="L42" s="77"/>
      <c r="M42" s="61"/>
      <c r="N42" s="61"/>
      <c r="O42" s="77"/>
      <c r="P42" s="61"/>
      <c r="Q42" s="61"/>
      <c r="R42" s="77"/>
      <c r="S42" s="61"/>
      <c r="T42" s="61"/>
      <c r="U42" s="77"/>
      <c r="V42" s="61"/>
      <c r="W42" s="61"/>
      <c r="X42" s="77"/>
      <c r="Y42" s="61"/>
      <c r="Z42" s="61"/>
      <c r="AA42" s="77"/>
      <c r="AB42" s="61"/>
      <c r="AC42" s="61"/>
      <c r="AD42" s="77"/>
      <c r="AE42" s="61"/>
      <c r="AF42" s="61"/>
      <c r="AG42" s="77"/>
      <c r="AH42" s="61"/>
      <c r="AI42" s="61"/>
      <c r="AJ42" s="77"/>
      <c r="AK42" s="61"/>
      <c r="AL42" s="61"/>
      <c r="AM42" s="77"/>
      <c r="AN42" s="61"/>
      <c r="AO42" s="61"/>
      <c r="AP42" s="77"/>
      <c r="AQ42" s="61"/>
      <c r="AR42" s="61"/>
      <c r="AS42" s="77"/>
      <c r="AT42" s="61"/>
      <c r="AU42" s="61"/>
      <c r="AV42" s="77" t="s">
        <v>358</v>
      </c>
      <c r="AW42" s="61"/>
      <c r="AX42" s="61"/>
      <c r="AY42" s="89"/>
    </row>
    <row r="43" spans="1:51" ht="15.75" customHeight="1">
      <c r="A43" s="525"/>
      <c r="B43" s="457"/>
      <c r="C43" s="457"/>
      <c r="D43" s="516"/>
      <c r="E43" s="76" t="s">
        <v>375</v>
      </c>
      <c r="F43" s="13" t="s">
        <v>427</v>
      </c>
      <c r="G43" s="61"/>
      <c r="H43" s="61"/>
      <c r="I43" s="77"/>
      <c r="J43" s="61"/>
      <c r="K43" s="61"/>
      <c r="L43" s="77"/>
      <c r="M43" s="61"/>
      <c r="N43" s="61"/>
      <c r="O43" s="77"/>
      <c r="P43" s="61"/>
      <c r="Q43" s="61"/>
      <c r="R43" s="77"/>
      <c r="S43" s="61"/>
      <c r="T43" s="61"/>
      <c r="U43" s="77"/>
      <c r="V43" s="61"/>
      <c r="W43" s="61"/>
      <c r="X43" s="77"/>
      <c r="Y43" s="61"/>
      <c r="Z43" s="61"/>
      <c r="AA43" s="77"/>
      <c r="AB43" s="61"/>
      <c r="AC43" s="61"/>
      <c r="AD43" s="77"/>
      <c r="AE43" s="61"/>
      <c r="AF43" s="61"/>
      <c r="AG43" s="77"/>
      <c r="AH43" s="61"/>
      <c r="AI43" s="61"/>
      <c r="AJ43" s="77"/>
      <c r="AK43" s="61"/>
      <c r="AL43" s="61"/>
      <c r="AM43" s="77"/>
      <c r="AN43" s="61"/>
      <c r="AO43" s="61"/>
      <c r="AP43" s="77"/>
      <c r="AQ43" s="61"/>
      <c r="AR43" s="61"/>
      <c r="AS43" s="77"/>
      <c r="AT43" s="61"/>
      <c r="AU43" s="61"/>
      <c r="AV43" s="80" t="s">
        <v>358</v>
      </c>
      <c r="AW43" s="61"/>
      <c r="AX43" s="61"/>
      <c r="AY43" s="89"/>
    </row>
    <row r="44" spans="1:51" ht="15.75" customHeight="1">
      <c r="A44" s="525"/>
      <c r="B44" s="457"/>
      <c r="C44" s="458"/>
      <c r="D44" s="519"/>
      <c r="E44" s="83" t="s">
        <v>377</v>
      </c>
      <c r="F44" s="20" t="s">
        <v>428</v>
      </c>
      <c r="G44" s="69"/>
      <c r="H44" s="69"/>
      <c r="I44" s="87"/>
      <c r="J44" s="69"/>
      <c r="K44" s="69"/>
      <c r="L44" s="87"/>
      <c r="M44" s="69"/>
      <c r="N44" s="69"/>
      <c r="O44" s="87"/>
      <c r="P44" s="69"/>
      <c r="Q44" s="69"/>
      <c r="R44" s="87"/>
      <c r="S44" s="69"/>
      <c r="T44" s="69"/>
      <c r="U44" s="87"/>
      <c r="V44" s="69"/>
      <c r="W44" s="69"/>
      <c r="X44" s="87"/>
      <c r="Y44" s="69"/>
      <c r="Z44" s="69"/>
      <c r="AA44" s="87"/>
      <c r="AB44" s="69"/>
      <c r="AC44" s="69"/>
      <c r="AD44" s="87"/>
      <c r="AE44" s="69"/>
      <c r="AF44" s="69"/>
      <c r="AG44" s="87"/>
      <c r="AH44" s="69"/>
      <c r="AI44" s="69"/>
      <c r="AJ44" s="87"/>
      <c r="AK44" s="69"/>
      <c r="AL44" s="69"/>
      <c r="AM44" s="87"/>
      <c r="AN44" s="69"/>
      <c r="AO44" s="69"/>
      <c r="AP44" s="87"/>
      <c r="AQ44" s="69"/>
      <c r="AR44" s="69"/>
      <c r="AS44" s="87"/>
      <c r="AT44" s="69"/>
      <c r="AU44" s="69"/>
      <c r="AV44" s="88" t="s">
        <v>358</v>
      </c>
      <c r="AW44" s="69"/>
      <c r="AX44" s="69"/>
      <c r="AY44" s="85"/>
    </row>
    <row r="45" spans="1:51" ht="15.75" customHeight="1">
      <c r="A45" s="525"/>
      <c r="B45" s="457"/>
      <c r="C45" s="508" t="s">
        <v>429</v>
      </c>
      <c r="D45" s="520" t="s">
        <v>120</v>
      </c>
      <c r="E45" s="76" t="s">
        <v>373</v>
      </c>
      <c r="F45" s="90" t="s">
        <v>430</v>
      </c>
      <c r="G45" s="61"/>
      <c r="H45" s="61"/>
      <c r="I45" s="77"/>
      <c r="J45" s="61"/>
      <c r="K45" s="61"/>
      <c r="L45" s="77"/>
      <c r="M45" s="61"/>
      <c r="N45" s="61"/>
      <c r="O45" s="77"/>
      <c r="P45" s="61"/>
      <c r="Q45" s="61"/>
      <c r="R45" s="77"/>
      <c r="S45" s="61"/>
      <c r="T45" s="61"/>
      <c r="U45" s="77"/>
      <c r="V45" s="61"/>
      <c r="W45" s="61"/>
      <c r="X45" s="77"/>
      <c r="Y45" s="61"/>
      <c r="Z45" s="61"/>
      <c r="AA45" s="77"/>
      <c r="AB45" s="61"/>
      <c r="AC45" s="61"/>
      <c r="AD45" s="77"/>
      <c r="AE45" s="61"/>
      <c r="AF45" s="61"/>
      <c r="AG45" s="77"/>
      <c r="AH45" s="61"/>
      <c r="AI45" s="61"/>
      <c r="AJ45" s="77"/>
      <c r="AK45" s="61"/>
      <c r="AL45" s="61"/>
      <c r="AM45" s="77"/>
      <c r="AN45" s="61"/>
      <c r="AO45" s="61"/>
      <c r="AP45" s="77"/>
      <c r="AQ45" s="61"/>
      <c r="AR45" s="61"/>
      <c r="AS45" s="77"/>
      <c r="AT45" s="61"/>
      <c r="AU45" s="61"/>
      <c r="AV45" s="77"/>
      <c r="AW45" s="61"/>
      <c r="AX45" s="61"/>
      <c r="AY45" s="89"/>
    </row>
    <row r="46" spans="1:51" ht="15.75" customHeight="1">
      <c r="A46" s="525"/>
      <c r="B46" s="457"/>
      <c r="C46" s="457"/>
      <c r="D46" s="516"/>
      <c r="E46" s="76" t="s">
        <v>375</v>
      </c>
      <c r="F46" s="90" t="s">
        <v>431</v>
      </c>
      <c r="G46" s="61"/>
      <c r="H46" s="61"/>
      <c r="I46" s="77"/>
      <c r="J46" s="61"/>
      <c r="K46" s="61"/>
      <c r="L46" s="77"/>
      <c r="M46" s="61"/>
      <c r="N46" s="61"/>
      <c r="O46" s="77"/>
      <c r="P46" s="61"/>
      <c r="Q46" s="61"/>
      <c r="R46" s="77"/>
      <c r="S46" s="61"/>
      <c r="T46" s="61"/>
      <c r="U46" s="77"/>
      <c r="V46" s="61"/>
      <c r="W46" s="61"/>
      <c r="X46" s="77"/>
      <c r="Y46" s="61"/>
      <c r="Z46" s="61"/>
      <c r="AA46" s="77"/>
      <c r="AB46" s="61"/>
      <c r="AC46" s="61"/>
      <c r="AD46" s="77"/>
      <c r="AE46" s="61"/>
      <c r="AF46" s="61"/>
      <c r="AG46" s="77"/>
      <c r="AH46" s="61"/>
      <c r="AI46" s="61"/>
      <c r="AJ46" s="77"/>
      <c r="AK46" s="61"/>
      <c r="AL46" s="61"/>
      <c r="AM46" s="77"/>
      <c r="AN46" s="61"/>
      <c r="AO46" s="61"/>
      <c r="AP46" s="77"/>
      <c r="AQ46" s="61"/>
      <c r="AR46" s="61"/>
      <c r="AS46" s="77"/>
      <c r="AT46" s="61"/>
      <c r="AU46" s="61"/>
      <c r="AV46" s="77"/>
      <c r="AW46" s="61"/>
      <c r="AX46" s="61"/>
      <c r="AY46" s="89"/>
    </row>
    <row r="47" spans="1:51" ht="15.75" customHeight="1">
      <c r="A47" s="525"/>
      <c r="B47" s="457"/>
      <c r="C47" s="458"/>
      <c r="D47" s="519"/>
      <c r="E47" s="83" t="s">
        <v>377</v>
      </c>
      <c r="F47" s="23" t="s">
        <v>432</v>
      </c>
      <c r="G47" s="69"/>
      <c r="H47" s="69"/>
      <c r="I47" s="87"/>
      <c r="J47" s="69"/>
      <c r="K47" s="69"/>
      <c r="L47" s="87"/>
      <c r="M47" s="69"/>
      <c r="N47" s="69"/>
      <c r="O47" s="87"/>
      <c r="P47" s="69"/>
      <c r="Q47" s="69"/>
      <c r="R47" s="87"/>
      <c r="S47" s="69"/>
      <c r="T47" s="69"/>
      <c r="U47" s="87"/>
      <c r="V47" s="69"/>
      <c r="W47" s="69"/>
      <c r="X47" s="87"/>
      <c r="Y47" s="69"/>
      <c r="Z47" s="69"/>
      <c r="AA47" s="87"/>
      <c r="AB47" s="69"/>
      <c r="AC47" s="69"/>
      <c r="AD47" s="87"/>
      <c r="AE47" s="69"/>
      <c r="AF47" s="69"/>
      <c r="AG47" s="87"/>
      <c r="AH47" s="69"/>
      <c r="AI47" s="69"/>
      <c r="AJ47" s="87"/>
      <c r="AK47" s="69"/>
      <c r="AL47" s="69"/>
      <c r="AM47" s="87"/>
      <c r="AN47" s="69"/>
      <c r="AO47" s="69"/>
      <c r="AP47" s="87"/>
      <c r="AQ47" s="69"/>
      <c r="AR47" s="69"/>
      <c r="AS47" s="87"/>
      <c r="AT47" s="69"/>
      <c r="AU47" s="69"/>
      <c r="AV47" s="87"/>
      <c r="AW47" s="69"/>
      <c r="AX47" s="69"/>
      <c r="AY47" s="85"/>
    </row>
    <row r="48" spans="1:51" ht="15.75" customHeight="1">
      <c r="A48" s="525"/>
      <c r="B48" s="457"/>
      <c r="C48" s="508" t="s">
        <v>433</v>
      </c>
      <c r="D48" s="520" t="s">
        <v>122</v>
      </c>
      <c r="E48" s="76" t="s">
        <v>373</v>
      </c>
      <c r="F48" s="90" t="s">
        <v>434</v>
      </c>
      <c r="G48" s="61"/>
      <c r="H48" s="61"/>
      <c r="I48" s="77"/>
      <c r="J48" s="61"/>
      <c r="K48" s="61"/>
      <c r="L48" s="77"/>
      <c r="M48" s="61"/>
      <c r="N48" s="61"/>
      <c r="O48" s="77"/>
      <c r="P48" s="61"/>
      <c r="Q48" s="61"/>
      <c r="R48" s="77"/>
      <c r="S48" s="61"/>
      <c r="T48" s="61"/>
      <c r="U48" s="77"/>
      <c r="V48" s="61"/>
      <c r="W48" s="61"/>
      <c r="X48" s="77"/>
      <c r="Y48" s="61"/>
      <c r="Z48" s="61"/>
      <c r="AA48" s="77"/>
      <c r="AB48" s="61"/>
      <c r="AC48" s="61"/>
      <c r="AD48" s="77"/>
      <c r="AE48" s="61"/>
      <c r="AF48" s="61"/>
      <c r="AG48" s="77"/>
      <c r="AH48" s="61"/>
      <c r="AI48" s="61"/>
      <c r="AJ48" s="77"/>
      <c r="AK48" s="61"/>
      <c r="AL48" s="61"/>
      <c r="AM48" s="77"/>
      <c r="AN48" s="61"/>
      <c r="AO48" s="61"/>
      <c r="AP48" s="77"/>
      <c r="AQ48" s="61"/>
      <c r="AR48" s="61"/>
      <c r="AS48" s="77"/>
      <c r="AT48" s="61"/>
      <c r="AU48" s="61"/>
      <c r="AV48" s="77"/>
      <c r="AW48" s="61"/>
      <c r="AX48" s="61"/>
      <c r="AY48" s="89"/>
    </row>
    <row r="49" spans="1:51" ht="15.75" customHeight="1">
      <c r="A49" s="525"/>
      <c r="B49" s="457"/>
      <c r="C49" s="457"/>
      <c r="D49" s="516"/>
      <c r="E49" s="76" t="s">
        <v>375</v>
      </c>
      <c r="F49" s="90" t="s">
        <v>435</v>
      </c>
      <c r="G49" s="61"/>
      <c r="H49" s="61"/>
      <c r="I49" s="77"/>
      <c r="J49" s="61"/>
      <c r="K49" s="61"/>
      <c r="L49" s="77"/>
      <c r="M49" s="61"/>
      <c r="N49" s="61"/>
      <c r="O49" s="77"/>
      <c r="P49" s="61"/>
      <c r="Q49" s="61"/>
      <c r="R49" s="77"/>
      <c r="S49" s="61"/>
      <c r="T49" s="61"/>
      <c r="U49" s="77"/>
      <c r="V49" s="61"/>
      <c r="W49" s="61"/>
      <c r="X49" s="77"/>
      <c r="Y49" s="61"/>
      <c r="Z49" s="61"/>
      <c r="AA49" s="77"/>
      <c r="AB49" s="61"/>
      <c r="AC49" s="61"/>
      <c r="AD49" s="77"/>
      <c r="AE49" s="61"/>
      <c r="AF49" s="61"/>
      <c r="AG49" s="77"/>
      <c r="AH49" s="61"/>
      <c r="AI49" s="61"/>
      <c r="AJ49" s="77"/>
      <c r="AK49" s="61"/>
      <c r="AL49" s="61"/>
      <c r="AM49" s="77"/>
      <c r="AN49" s="61"/>
      <c r="AO49" s="61"/>
      <c r="AP49" s="77"/>
      <c r="AQ49" s="61"/>
      <c r="AR49" s="61"/>
      <c r="AS49" s="77"/>
      <c r="AT49" s="61"/>
      <c r="AU49" s="61"/>
      <c r="AV49" s="77"/>
      <c r="AW49" s="61"/>
      <c r="AX49" s="61"/>
      <c r="AY49" s="89"/>
    </row>
    <row r="50" spans="1:51" ht="15.75" customHeight="1">
      <c r="A50" s="525"/>
      <c r="B50" s="458"/>
      <c r="C50" s="458"/>
      <c r="D50" s="519"/>
      <c r="E50" s="83" t="s">
        <v>377</v>
      </c>
      <c r="F50" s="92" t="s">
        <v>436</v>
      </c>
      <c r="G50" s="69"/>
      <c r="H50" s="69"/>
      <c r="I50" s="87"/>
      <c r="J50" s="69"/>
      <c r="K50" s="69"/>
      <c r="L50" s="87"/>
      <c r="M50" s="69"/>
      <c r="N50" s="69"/>
      <c r="O50" s="87"/>
      <c r="P50" s="69"/>
      <c r="Q50" s="69"/>
      <c r="R50" s="87"/>
      <c r="S50" s="69"/>
      <c r="T50" s="69"/>
      <c r="U50" s="87"/>
      <c r="V50" s="69"/>
      <c r="W50" s="69"/>
      <c r="X50" s="87"/>
      <c r="Y50" s="69"/>
      <c r="Z50" s="69"/>
      <c r="AA50" s="87"/>
      <c r="AB50" s="69"/>
      <c r="AC50" s="69"/>
      <c r="AD50" s="87"/>
      <c r="AE50" s="69"/>
      <c r="AF50" s="69"/>
      <c r="AG50" s="87"/>
      <c r="AH50" s="69"/>
      <c r="AI50" s="69"/>
      <c r="AJ50" s="87"/>
      <c r="AK50" s="69"/>
      <c r="AL50" s="69"/>
      <c r="AM50" s="87"/>
      <c r="AN50" s="69"/>
      <c r="AO50" s="69"/>
      <c r="AP50" s="87"/>
      <c r="AQ50" s="69"/>
      <c r="AR50" s="69"/>
      <c r="AS50" s="87"/>
      <c r="AT50" s="69"/>
      <c r="AU50" s="69"/>
      <c r="AV50" s="87"/>
      <c r="AW50" s="69"/>
      <c r="AX50" s="69"/>
      <c r="AY50" s="85"/>
    </row>
    <row r="51" spans="1:51" ht="15.75" customHeight="1">
      <c r="A51" s="525"/>
      <c r="B51" s="508" t="s">
        <v>339</v>
      </c>
      <c r="C51" s="508" t="s">
        <v>437</v>
      </c>
      <c r="D51" s="515" t="s">
        <v>125</v>
      </c>
      <c r="E51" s="76" t="s">
        <v>373</v>
      </c>
      <c r="F51" s="27" t="s">
        <v>438</v>
      </c>
      <c r="G51" s="61"/>
      <c r="H51" s="61"/>
      <c r="I51" s="77"/>
      <c r="J51" s="61"/>
      <c r="K51" s="61"/>
      <c r="L51" s="77"/>
      <c r="M51" s="61"/>
      <c r="N51" s="61"/>
      <c r="O51" s="77"/>
      <c r="P51" s="61"/>
      <c r="Q51" s="61"/>
      <c r="R51" s="77"/>
      <c r="S51" s="61"/>
      <c r="T51" s="61"/>
      <c r="U51" s="77"/>
      <c r="V51" s="61"/>
      <c r="W51" s="61"/>
      <c r="X51" s="77"/>
      <c r="Y51" s="61"/>
      <c r="Z51" s="61"/>
      <c r="AA51" s="77"/>
      <c r="AB51" s="61"/>
      <c r="AC51" s="61"/>
      <c r="AD51" s="77"/>
      <c r="AE51" s="61"/>
      <c r="AF51" s="61"/>
      <c r="AG51" s="77"/>
      <c r="AH51" s="61"/>
      <c r="AI51" s="61"/>
      <c r="AJ51" s="77"/>
      <c r="AK51" s="61"/>
      <c r="AL51" s="61"/>
      <c r="AM51" s="77"/>
      <c r="AN51" s="61"/>
      <c r="AO51" s="61"/>
      <c r="AP51" s="77"/>
      <c r="AQ51" s="61"/>
      <c r="AR51" s="61"/>
      <c r="AS51" s="77"/>
      <c r="AT51" s="61"/>
      <c r="AU51" s="61"/>
      <c r="AV51" s="77"/>
      <c r="AW51" s="61"/>
      <c r="AX51" s="61"/>
      <c r="AY51" s="89"/>
    </row>
    <row r="52" spans="1:51" ht="15.75" customHeight="1">
      <c r="A52" s="525"/>
      <c r="B52" s="457"/>
      <c r="C52" s="457"/>
      <c r="D52" s="516"/>
      <c r="E52" s="76" t="s">
        <v>375</v>
      </c>
      <c r="F52" s="27" t="s">
        <v>439</v>
      </c>
      <c r="G52" s="61"/>
      <c r="H52" s="61"/>
      <c r="I52" s="77"/>
      <c r="J52" s="61"/>
      <c r="K52" s="61"/>
      <c r="L52" s="77"/>
      <c r="M52" s="61"/>
      <c r="N52" s="61"/>
      <c r="O52" s="77"/>
      <c r="P52" s="61"/>
      <c r="Q52" s="61"/>
      <c r="R52" s="77"/>
      <c r="S52" s="61"/>
      <c r="T52" s="61"/>
      <c r="U52" s="77"/>
      <c r="V52" s="61"/>
      <c r="W52" s="61"/>
      <c r="X52" s="77"/>
      <c r="Y52" s="61"/>
      <c r="Z52" s="61"/>
      <c r="AA52" s="77"/>
      <c r="AB52" s="61"/>
      <c r="AC52" s="61"/>
      <c r="AD52" s="77"/>
      <c r="AE52" s="61"/>
      <c r="AF52" s="61"/>
      <c r="AG52" s="77"/>
      <c r="AH52" s="61"/>
      <c r="AI52" s="61"/>
      <c r="AJ52" s="77"/>
      <c r="AK52" s="61"/>
      <c r="AL52" s="61"/>
      <c r="AM52" s="77"/>
      <c r="AN52" s="61"/>
      <c r="AO52" s="61"/>
      <c r="AP52" s="77"/>
      <c r="AQ52" s="61"/>
      <c r="AR52" s="61"/>
      <c r="AS52" s="77"/>
      <c r="AT52" s="61"/>
      <c r="AU52" s="61"/>
      <c r="AV52" s="77"/>
      <c r="AW52" s="61"/>
      <c r="AX52" s="61"/>
      <c r="AY52" s="89"/>
    </row>
    <row r="53" spans="1:51" ht="15.75" customHeight="1">
      <c r="A53" s="525"/>
      <c r="B53" s="457"/>
      <c r="C53" s="458"/>
      <c r="D53" s="519"/>
      <c r="E53" s="83" t="s">
        <v>377</v>
      </c>
      <c r="F53" s="92" t="s">
        <v>440</v>
      </c>
      <c r="G53" s="69"/>
      <c r="H53" s="69"/>
      <c r="I53" s="87"/>
      <c r="J53" s="69"/>
      <c r="K53" s="69"/>
      <c r="L53" s="87"/>
      <c r="M53" s="69"/>
      <c r="N53" s="69"/>
      <c r="O53" s="87"/>
      <c r="P53" s="69"/>
      <c r="Q53" s="69"/>
      <c r="R53" s="87"/>
      <c r="S53" s="69"/>
      <c r="T53" s="69"/>
      <c r="U53" s="87"/>
      <c r="V53" s="69"/>
      <c r="W53" s="69"/>
      <c r="X53" s="87"/>
      <c r="Y53" s="69"/>
      <c r="Z53" s="69"/>
      <c r="AA53" s="87"/>
      <c r="AB53" s="69"/>
      <c r="AC53" s="69"/>
      <c r="AD53" s="87"/>
      <c r="AE53" s="69"/>
      <c r="AF53" s="69"/>
      <c r="AG53" s="87"/>
      <c r="AH53" s="69"/>
      <c r="AI53" s="69"/>
      <c r="AJ53" s="87"/>
      <c r="AK53" s="69"/>
      <c r="AL53" s="69"/>
      <c r="AM53" s="87"/>
      <c r="AN53" s="69"/>
      <c r="AO53" s="69"/>
      <c r="AP53" s="87"/>
      <c r="AQ53" s="69"/>
      <c r="AR53" s="69"/>
      <c r="AS53" s="87"/>
      <c r="AT53" s="69"/>
      <c r="AU53" s="69"/>
      <c r="AV53" s="87"/>
      <c r="AW53" s="69"/>
      <c r="AX53" s="69"/>
      <c r="AY53" s="87"/>
    </row>
    <row r="54" spans="1:51" ht="15.75" customHeight="1">
      <c r="A54" s="525"/>
      <c r="B54" s="457"/>
      <c r="C54" s="508" t="s">
        <v>441</v>
      </c>
      <c r="D54" s="515" t="s">
        <v>127</v>
      </c>
      <c r="E54" s="76" t="s">
        <v>373</v>
      </c>
      <c r="F54" s="90" t="s">
        <v>442</v>
      </c>
      <c r="G54" s="61"/>
      <c r="H54" s="61"/>
      <c r="I54" s="77"/>
      <c r="J54" s="61"/>
      <c r="K54" s="61"/>
      <c r="L54" s="77"/>
      <c r="M54" s="61"/>
      <c r="N54" s="61"/>
      <c r="O54" s="77"/>
      <c r="P54" s="61"/>
      <c r="Q54" s="61"/>
      <c r="R54" s="77"/>
      <c r="S54" s="61"/>
      <c r="T54" s="61"/>
      <c r="U54" s="77"/>
      <c r="V54" s="61"/>
      <c r="W54" s="61"/>
      <c r="X54" s="77"/>
      <c r="Y54" s="61"/>
      <c r="Z54" s="61"/>
      <c r="AA54" s="77"/>
      <c r="AB54" s="61"/>
      <c r="AC54" s="61"/>
      <c r="AD54" s="77"/>
      <c r="AE54" s="61"/>
      <c r="AF54" s="61"/>
      <c r="AG54" s="77"/>
      <c r="AH54" s="61"/>
      <c r="AI54" s="61"/>
      <c r="AJ54" s="77"/>
      <c r="AK54" s="61"/>
      <c r="AL54" s="61"/>
      <c r="AM54" s="77"/>
      <c r="AN54" s="61"/>
      <c r="AO54" s="61"/>
      <c r="AP54" s="77"/>
      <c r="AQ54" s="61"/>
      <c r="AR54" s="61"/>
      <c r="AS54" s="77"/>
      <c r="AT54" s="61"/>
      <c r="AU54" s="61"/>
      <c r="AV54" s="77"/>
      <c r="AW54" s="61"/>
      <c r="AX54" s="61"/>
      <c r="AY54" s="77"/>
    </row>
    <row r="55" spans="1:51" ht="15.75" customHeight="1">
      <c r="A55" s="525"/>
      <c r="B55" s="457"/>
      <c r="C55" s="457"/>
      <c r="D55" s="516"/>
      <c r="E55" s="76" t="s">
        <v>375</v>
      </c>
      <c r="F55" s="13" t="s">
        <v>443</v>
      </c>
      <c r="G55" s="61"/>
      <c r="H55" s="61"/>
      <c r="I55" s="77"/>
      <c r="J55" s="61"/>
      <c r="K55" s="61"/>
      <c r="L55" s="77"/>
      <c r="M55" s="61"/>
      <c r="N55" s="61"/>
      <c r="O55" s="77"/>
      <c r="P55" s="61"/>
      <c r="Q55" s="61"/>
      <c r="R55" s="77"/>
      <c r="S55" s="61"/>
      <c r="T55" s="61"/>
      <c r="U55" s="77"/>
      <c r="V55" s="61"/>
      <c r="W55" s="61"/>
      <c r="X55" s="77"/>
      <c r="Y55" s="61"/>
      <c r="Z55" s="61"/>
      <c r="AA55" s="77"/>
      <c r="AB55" s="61"/>
      <c r="AC55" s="61"/>
      <c r="AD55" s="77"/>
      <c r="AE55" s="61"/>
      <c r="AF55" s="61"/>
      <c r="AG55" s="77"/>
      <c r="AH55" s="61"/>
      <c r="AI55" s="61"/>
      <c r="AJ55" s="77"/>
      <c r="AK55" s="61"/>
      <c r="AL55" s="61"/>
      <c r="AM55" s="77"/>
      <c r="AN55" s="61"/>
      <c r="AO55" s="61"/>
      <c r="AP55" s="77"/>
      <c r="AQ55" s="61"/>
      <c r="AR55" s="61"/>
      <c r="AS55" s="77"/>
      <c r="AT55" s="61"/>
      <c r="AU55" s="61"/>
      <c r="AV55" s="77"/>
      <c r="AW55" s="61"/>
      <c r="AX55" s="61"/>
      <c r="AY55" s="77"/>
    </row>
    <row r="56" spans="1:51" ht="15.75" customHeight="1">
      <c r="A56" s="525"/>
      <c r="B56" s="457"/>
      <c r="C56" s="458"/>
      <c r="D56" s="519"/>
      <c r="E56" s="83" t="s">
        <v>377</v>
      </c>
      <c r="F56" s="8" t="s">
        <v>444</v>
      </c>
      <c r="G56" s="69"/>
      <c r="H56" s="69"/>
      <c r="I56" s="87"/>
      <c r="J56" s="69"/>
      <c r="K56" s="69"/>
      <c r="L56" s="87"/>
      <c r="M56" s="69"/>
      <c r="N56" s="69"/>
      <c r="O56" s="87"/>
      <c r="P56" s="69"/>
      <c r="Q56" s="69"/>
      <c r="R56" s="87"/>
      <c r="S56" s="69"/>
      <c r="T56" s="69"/>
      <c r="U56" s="87"/>
      <c r="V56" s="69"/>
      <c r="W56" s="69"/>
      <c r="X56" s="87"/>
      <c r="Y56" s="69"/>
      <c r="Z56" s="69"/>
      <c r="AA56" s="87"/>
      <c r="AB56" s="69"/>
      <c r="AC56" s="69"/>
      <c r="AD56" s="87"/>
      <c r="AE56" s="69"/>
      <c r="AF56" s="69"/>
      <c r="AG56" s="87"/>
      <c r="AH56" s="69"/>
      <c r="AI56" s="69"/>
      <c r="AJ56" s="87"/>
      <c r="AK56" s="69"/>
      <c r="AL56" s="69"/>
      <c r="AM56" s="87"/>
      <c r="AN56" s="69"/>
      <c r="AO56" s="69"/>
      <c r="AP56" s="87"/>
      <c r="AQ56" s="69"/>
      <c r="AR56" s="69"/>
      <c r="AS56" s="87"/>
      <c r="AT56" s="69"/>
      <c r="AU56" s="69"/>
      <c r="AV56" s="87"/>
      <c r="AW56" s="69"/>
      <c r="AX56" s="69"/>
      <c r="AY56" s="87"/>
    </row>
    <row r="57" spans="1:51" ht="15.75" customHeight="1">
      <c r="A57" s="525"/>
      <c r="B57" s="457"/>
      <c r="C57" s="508" t="s">
        <v>445</v>
      </c>
      <c r="D57" s="515" t="s">
        <v>129</v>
      </c>
      <c r="E57" s="76" t="s">
        <v>373</v>
      </c>
      <c r="F57" s="13" t="s">
        <v>446</v>
      </c>
      <c r="G57" s="61"/>
      <c r="H57" s="61"/>
      <c r="I57" s="77"/>
      <c r="J57" s="61"/>
      <c r="K57" s="61"/>
      <c r="L57" s="77"/>
      <c r="M57" s="61"/>
      <c r="N57" s="61"/>
      <c r="O57" s="77"/>
      <c r="P57" s="61"/>
      <c r="Q57" s="61"/>
      <c r="R57" s="77"/>
      <c r="S57" s="61"/>
      <c r="T57" s="61"/>
      <c r="U57" s="77"/>
      <c r="V57" s="61"/>
      <c r="W57" s="61"/>
      <c r="X57" s="77"/>
      <c r="Y57" s="61"/>
      <c r="Z57" s="61"/>
      <c r="AA57" s="77"/>
      <c r="AB57" s="61"/>
      <c r="AC57" s="61"/>
      <c r="AD57" s="77"/>
      <c r="AE57" s="61"/>
      <c r="AF57" s="61"/>
      <c r="AG57" s="77"/>
      <c r="AH57" s="61"/>
      <c r="AI57" s="61"/>
      <c r="AJ57" s="77"/>
      <c r="AK57" s="61"/>
      <c r="AL57" s="61"/>
      <c r="AM57" s="77"/>
      <c r="AN57" s="61"/>
      <c r="AO57" s="61"/>
      <c r="AP57" s="77"/>
      <c r="AQ57" s="61"/>
      <c r="AR57" s="61"/>
      <c r="AS57" s="77"/>
      <c r="AT57" s="61"/>
      <c r="AU57" s="61"/>
      <c r="AV57" s="77" t="s">
        <v>358</v>
      </c>
      <c r="AW57" s="61"/>
      <c r="AX57" s="61"/>
      <c r="AY57" s="77"/>
    </row>
    <row r="58" spans="1:51" ht="15.75" customHeight="1">
      <c r="A58" s="525"/>
      <c r="B58" s="457"/>
      <c r="C58" s="457"/>
      <c r="D58" s="516"/>
      <c r="E58" s="76" t="s">
        <v>375</v>
      </c>
      <c r="F58" s="13" t="s">
        <v>447</v>
      </c>
      <c r="G58" s="61"/>
      <c r="H58" s="61"/>
      <c r="I58" s="77"/>
      <c r="J58" s="61"/>
      <c r="K58" s="61"/>
      <c r="L58" s="77"/>
      <c r="M58" s="61"/>
      <c r="N58" s="61"/>
      <c r="O58" s="77"/>
      <c r="P58" s="61"/>
      <c r="Q58" s="61"/>
      <c r="R58" s="77"/>
      <c r="S58" s="61"/>
      <c r="T58" s="61"/>
      <c r="U58" s="77"/>
      <c r="V58" s="61"/>
      <c r="W58" s="61"/>
      <c r="X58" s="77"/>
      <c r="Y58" s="61"/>
      <c r="Z58" s="61"/>
      <c r="AA58" s="77"/>
      <c r="AB58" s="61"/>
      <c r="AC58" s="61"/>
      <c r="AD58" s="77"/>
      <c r="AE58" s="61"/>
      <c r="AF58" s="61"/>
      <c r="AG58" s="77"/>
      <c r="AH58" s="61"/>
      <c r="AI58" s="61"/>
      <c r="AJ58" s="77"/>
      <c r="AK58" s="61"/>
      <c r="AL58" s="61"/>
      <c r="AM58" s="77"/>
      <c r="AN58" s="61"/>
      <c r="AO58" s="61"/>
      <c r="AP58" s="77"/>
      <c r="AQ58" s="61"/>
      <c r="AR58" s="61"/>
      <c r="AS58" s="77"/>
      <c r="AT58" s="61"/>
      <c r="AU58" s="61"/>
      <c r="AV58" s="80" t="s">
        <v>358</v>
      </c>
      <c r="AW58" s="61"/>
      <c r="AX58" s="61"/>
      <c r="AY58" s="77"/>
    </row>
    <row r="59" spans="1:51" ht="15.75" customHeight="1">
      <c r="A59" s="525"/>
      <c r="B59" s="458"/>
      <c r="C59" s="458"/>
      <c r="D59" s="519"/>
      <c r="E59" s="83" t="s">
        <v>377</v>
      </c>
      <c r="F59" s="8" t="s">
        <v>448</v>
      </c>
      <c r="G59" s="69"/>
      <c r="H59" s="69"/>
      <c r="I59" s="87"/>
      <c r="J59" s="69"/>
      <c r="K59" s="69"/>
      <c r="L59" s="87"/>
      <c r="M59" s="69"/>
      <c r="N59" s="69"/>
      <c r="O59" s="87"/>
      <c r="P59" s="69"/>
      <c r="Q59" s="69"/>
      <c r="R59" s="87"/>
      <c r="S59" s="69"/>
      <c r="T59" s="69"/>
      <c r="U59" s="87"/>
      <c r="V59" s="69"/>
      <c r="W59" s="69"/>
      <c r="X59" s="87"/>
      <c r="Y59" s="69"/>
      <c r="Z59" s="69"/>
      <c r="AA59" s="87"/>
      <c r="AB59" s="69"/>
      <c r="AC59" s="69"/>
      <c r="AD59" s="87"/>
      <c r="AE59" s="69"/>
      <c r="AF59" s="69"/>
      <c r="AG59" s="87"/>
      <c r="AH59" s="69"/>
      <c r="AI59" s="69"/>
      <c r="AJ59" s="87"/>
      <c r="AK59" s="69"/>
      <c r="AL59" s="69"/>
      <c r="AM59" s="87"/>
      <c r="AN59" s="69"/>
      <c r="AO59" s="69"/>
      <c r="AP59" s="87"/>
      <c r="AQ59" s="69"/>
      <c r="AR59" s="69"/>
      <c r="AS59" s="87"/>
      <c r="AT59" s="69"/>
      <c r="AU59" s="69"/>
      <c r="AV59" s="88" t="s">
        <v>358</v>
      </c>
      <c r="AW59" s="69"/>
      <c r="AX59" s="69"/>
      <c r="AY59" s="87"/>
    </row>
    <row r="60" spans="1:51" ht="15.75" customHeight="1">
      <c r="A60" s="525"/>
      <c r="B60" s="521" t="s">
        <v>340</v>
      </c>
      <c r="C60" s="521" t="s">
        <v>449</v>
      </c>
      <c r="D60" s="520" t="s">
        <v>450</v>
      </c>
      <c r="E60" s="93" t="s">
        <v>373</v>
      </c>
      <c r="F60" s="27" t="s">
        <v>451</v>
      </c>
      <c r="G60" s="94"/>
      <c r="H60" s="94"/>
      <c r="I60" s="89"/>
      <c r="J60" s="94"/>
      <c r="K60" s="94"/>
      <c r="L60" s="89"/>
      <c r="M60" s="94"/>
      <c r="N60" s="94"/>
      <c r="O60" s="89"/>
      <c r="P60" s="94"/>
      <c r="Q60" s="94"/>
      <c r="R60" s="89"/>
      <c r="S60" s="94"/>
      <c r="T60" s="94"/>
      <c r="U60" s="89"/>
      <c r="V60" s="94"/>
      <c r="W60" s="94"/>
      <c r="X60" s="89"/>
      <c r="Y60" s="94"/>
      <c r="Z60" s="94"/>
      <c r="AA60" s="89"/>
      <c r="AB60" s="94"/>
      <c r="AC60" s="94"/>
      <c r="AD60" s="89"/>
      <c r="AE60" s="94"/>
      <c r="AF60" s="94"/>
      <c r="AG60" s="89"/>
      <c r="AH60" s="94"/>
      <c r="AI60" s="94"/>
      <c r="AJ60" s="89"/>
      <c r="AK60" s="94"/>
      <c r="AL60" s="94"/>
      <c r="AM60" s="89"/>
      <c r="AN60" s="94"/>
      <c r="AO60" s="94"/>
      <c r="AP60" s="89"/>
      <c r="AQ60" s="94"/>
      <c r="AR60" s="94"/>
      <c r="AS60" s="89"/>
      <c r="AT60" s="95" t="s">
        <v>349</v>
      </c>
      <c r="AU60" s="94"/>
      <c r="AV60" s="89"/>
      <c r="AW60" s="94"/>
      <c r="AX60" s="94"/>
      <c r="AY60" s="89"/>
    </row>
    <row r="61" spans="1:51" ht="15.75" customHeight="1">
      <c r="A61" s="525"/>
      <c r="B61" s="457"/>
      <c r="C61" s="457"/>
      <c r="D61" s="516"/>
      <c r="E61" s="93" t="s">
        <v>375</v>
      </c>
      <c r="F61" s="27" t="s">
        <v>452</v>
      </c>
      <c r="G61" s="94"/>
      <c r="H61" s="94"/>
      <c r="I61" s="89"/>
      <c r="J61" s="94"/>
      <c r="K61" s="94"/>
      <c r="L61" s="89"/>
      <c r="M61" s="94"/>
      <c r="N61" s="94"/>
      <c r="O61" s="89"/>
      <c r="P61" s="94"/>
      <c r="Q61" s="94"/>
      <c r="R61" s="89"/>
      <c r="S61" s="94"/>
      <c r="T61" s="94"/>
      <c r="U61" s="89"/>
      <c r="V61" s="94"/>
      <c r="W61" s="94"/>
      <c r="X61" s="89"/>
      <c r="Y61" s="94"/>
      <c r="Z61" s="94"/>
      <c r="AA61" s="89"/>
      <c r="AB61" s="94"/>
      <c r="AC61" s="94"/>
      <c r="AD61" s="89"/>
      <c r="AE61" s="94"/>
      <c r="AF61" s="94"/>
      <c r="AG61" s="89"/>
      <c r="AH61" s="94"/>
      <c r="AI61" s="94"/>
      <c r="AJ61" s="89"/>
      <c r="AK61" s="94"/>
      <c r="AL61" s="94"/>
      <c r="AM61" s="89"/>
      <c r="AN61" s="94"/>
      <c r="AO61" s="94"/>
      <c r="AP61" s="89"/>
      <c r="AQ61" s="94"/>
      <c r="AR61" s="94"/>
      <c r="AS61" s="89"/>
      <c r="AT61" s="94"/>
      <c r="AU61" s="95" t="s">
        <v>349</v>
      </c>
      <c r="AV61" s="89"/>
      <c r="AW61" s="94"/>
      <c r="AX61" s="94"/>
      <c r="AY61" s="89"/>
    </row>
    <row r="62" spans="1:51" ht="15.75" customHeight="1">
      <c r="A62" s="525"/>
      <c r="B62" s="457"/>
      <c r="C62" s="458"/>
      <c r="D62" s="519"/>
      <c r="E62" s="96" t="s">
        <v>377</v>
      </c>
      <c r="F62" s="23" t="s">
        <v>453</v>
      </c>
      <c r="G62" s="84"/>
      <c r="H62" s="84"/>
      <c r="I62" s="85"/>
      <c r="J62" s="84"/>
      <c r="K62" s="84"/>
      <c r="L62" s="85"/>
      <c r="M62" s="84"/>
      <c r="N62" s="84"/>
      <c r="O62" s="85"/>
      <c r="P62" s="84"/>
      <c r="Q62" s="84"/>
      <c r="R62" s="85"/>
      <c r="S62" s="84"/>
      <c r="T62" s="84"/>
      <c r="U62" s="85"/>
      <c r="V62" s="84"/>
      <c r="W62" s="84"/>
      <c r="X62" s="85"/>
      <c r="Y62" s="84"/>
      <c r="Z62" s="84"/>
      <c r="AA62" s="85"/>
      <c r="AB62" s="84"/>
      <c r="AC62" s="84"/>
      <c r="AD62" s="85"/>
      <c r="AE62" s="84"/>
      <c r="AF62" s="84"/>
      <c r="AG62" s="85"/>
      <c r="AH62" s="84"/>
      <c r="AI62" s="84"/>
      <c r="AJ62" s="85"/>
      <c r="AK62" s="84"/>
      <c r="AL62" s="84"/>
      <c r="AM62" s="85"/>
      <c r="AN62" s="84"/>
      <c r="AO62" s="84"/>
      <c r="AP62" s="85"/>
      <c r="AQ62" s="84"/>
      <c r="AR62" s="84"/>
      <c r="AS62" s="85"/>
      <c r="AT62" s="84"/>
      <c r="AU62" s="84"/>
      <c r="AV62" s="97" t="s">
        <v>349</v>
      </c>
      <c r="AW62" s="84"/>
      <c r="AX62" s="84"/>
      <c r="AY62" s="85"/>
    </row>
    <row r="63" spans="1:51" ht="15.75" customHeight="1">
      <c r="A63" s="525"/>
      <c r="B63" s="457"/>
      <c r="C63" s="521" t="s">
        <v>454</v>
      </c>
      <c r="D63" s="520" t="s">
        <v>455</v>
      </c>
      <c r="E63" s="93" t="s">
        <v>373</v>
      </c>
      <c r="F63" s="27" t="s">
        <v>456</v>
      </c>
      <c r="G63" s="94"/>
      <c r="H63" s="94"/>
      <c r="I63" s="89"/>
      <c r="J63" s="94"/>
      <c r="K63" s="94"/>
      <c r="L63" s="89"/>
      <c r="M63" s="94"/>
      <c r="N63" s="94"/>
      <c r="O63" s="89"/>
      <c r="P63" s="94"/>
      <c r="Q63" s="94"/>
      <c r="R63" s="89"/>
      <c r="S63" s="94"/>
      <c r="T63" s="94"/>
      <c r="U63" s="89"/>
      <c r="V63" s="94"/>
      <c r="W63" s="94"/>
      <c r="X63" s="89"/>
      <c r="Y63" s="94"/>
      <c r="Z63" s="94"/>
      <c r="AA63" s="89"/>
      <c r="AB63" s="94"/>
      <c r="AC63" s="94"/>
      <c r="AD63" s="89"/>
      <c r="AE63" s="94"/>
      <c r="AF63" s="94"/>
      <c r="AG63" s="89"/>
      <c r="AH63" s="94"/>
      <c r="AI63" s="94"/>
      <c r="AJ63" s="89"/>
      <c r="AK63" s="94"/>
      <c r="AL63" s="94"/>
      <c r="AM63" s="89"/>
      <c r="AN63" s="94"/>
      <c r="AO63" s="94"/>
      <c r="AP63" s="89"/>
      <c r="AQ63" s="94"/>
      <c r="AR63" s="94"/>
      <c r="AS63" s="89"/>
      <c r="AT63" s="95" t="s">
        <v>349</v>
      </c>
      <c r="AU63" s="94"/>
      <c r="AV63" s="89"/>
      <c r="AW63" s="94"/>
      <c r="AX63" s="94"/>
      <c r="AY63" s="89"/>
    </row>
    <row r="64" spans="1:51" ht="15.75" customHeight="1">
      <c r="A64" s="525"/>
      <c r="B64" s="457"/>
      <c r="C64" s="457"/>
      <c r="D64" s="516"/>
      <c r="E64" s="93" t="s">
        <v>375</v>
      </c>
      <c r="F64" s="27" t="s">
        <v>457</v>
      </c>
      <c r="G64" s="94"/>
      <c r="H64" s="94"/>
      <c r="I64" s="89"/>
      <c r="J64" s="94"/>
      <c r="K64" s="94"/>
      <c r="L64" s="89"/>
      <c r="M64" s="94"/>
      <c r="N64" s="94"/>
      <c r="O64" s="89"/>
      <c r="P64" s="94"/>
      <c r="Q64" s="94"/>
      <c r="R64" s="89"/>
      <c r="S64" s="94"/>
      <c r="T64" s="94"/>
      <c r="U64" s="89"/>
      <c r="V64" s="94"/>
      <c r="W64" s="94"/>
      <c r="X64" s="89"/>
      <c r="Y64" s="94"/>
      <c r="Z64" s="94"/>
      <c r="AA64" s="89"/>
      <c r="AB64" s="94"/>
      <c r="AC64" s="94"/>
      <c r="AD64" s="89"/>
      <c r="AE64" s="94"/>
      <c r="AF64" s="94"/>
      <c r="AG64" s="89"/>
      <c r="AH64" s="94"/>
      <c r="AI64" s="94"/>
      <c r="AJ64" s="89"/>
      <c r="AK64" s="94"/>
      <c r="AL64" s="94"/>
      <c r="AM64" s="89"/>
      <c r="AN64" s="94"/>
      <c r="AO64" s="94"/>
      <c r="AP64" s="89"/>
      <c r="AQ64" s="94"/>
      <c r="AR64" s="94"/>
      <c r="AS64" s="89"/>
      <c r="AT64" s="94"/>
      <c r="AU64" s="95" t="s">
        <v>349</v>
      </c>
      <c r="AV64" s="89"/>
      <c r="AW64" s="94"/>
      <c r="AX64" s="94"/>
      <c r="AY64" s="89"/>
    </row>
    <row r="65" spans="1:51" ht="15.75" customHeight="1">
      <c r="A65" s="525"/>
      <c r="B65" s="457"/>
      <c r="C65" s="458"/>
      <c r="D65" s="519"/>
      <c r="E65" s="96" t="s">
        <v>377</v>
      </c>
      <c r="F65" s="23" t="s">
        <v>458</v>
      </c>
      <c r="G65" s="84"/>
      <c r="H65" s="84"/>
      <c r="I65" s="85"/>
      <c r="J65" s="84"/>
      <c r="K65" s="84"/>
      <c r="L65" s="85"/>
      <c r="M65" s="84"/>
      <c r="N65" s="84"/>
      <c r="O65" s="85"/>
      <c r="P65" s="84"/>
      <c r="Q65" s="84"/>
      <c r="R65" s="85"/>
      <c r="S65" s="84"/>
      <c r="T65" s="84"/>
      <c r="U65" s="85"/>
      <c r="V65" s="84"/>
      <c r="W65" s="84"/>
      <c r="X65" s="85"/>
      <c r="Y65" s="84"/>
      <c r="Z65" s="84"/>
      <c r="AA65" s="85"/>
      <c r="AB65" s="84"/>
      <c r="AC65" s="84"/>
      <c r="AD65" s="85"/>
      <c r="AE65" s="84"/>
      <c r="AF65" s="84"/>
      <c r="AG65" s="85"/>
      <c r="AH65" s="84"/>
      <c r="AI65" s="84"/>
      <c r="AJ65" s="85"/>
      <c r="AK65" s="84"/>
      <c r="AL65" s="84"/>
      <c r="AM65" s="85"/>
      <c r="AN65" s="84"/>
      <c r="AO65" s="84"/>
      <c r="AP65" s="85"/>
      <c r="AQ65" s="84"/>
      <c r="AR65" s="84"/>
      <c r="AS65" s="85"/>
      <c r="AT65" s="84"/>
      <c r="AU65" s="84"/>
      <c r="AV65" s="97" t="s">
        <v>349</v>
      </c>
      <c r="AW65" s="84"/>
      <c r="AX65" s="84"/>
      <c r="AY65" s="85"/>
    </row>
    <row r="66" spans="1:51" ht="15.75" customHeight="1">
      <c r="A66" s="525"/>
      <c r="B66" s="457"/>
      <c r="C66" s="521" t="s">
        <v>459</v>
      </c>
      <c r="D66" s="520" t="s">
        <v>139</v>
      </c>
      <c r="E66" s="93" t="s">
        <v>373</v>
      </c>
      <c r="F66" s="27" t="s">
        <v>460</v>
      </c>
      <c r="G66" s="94"/>
      <c r="H66" s="94"/>
      <c r="I66" s="89"/>
      <c r="J66" s="94"/>
      <c r="K66" s="94"/>
      <c r="L66" s="89"/>
      <c r="M66" s="94"/>
      <c r="N66" s="94"/>
      <c r="O66" s="89"/>
      <c r="P66" s="94"/>
      <c r="Q66" s="94"/>
      <c r="R66" s="89"/>
      <c r="S66" s="94"/>
      <c r="T66" s="94"/>
      <c r="U66" s="89"/>
      <c r="V66" s="94"/>
      <c r="W66" s="94"/>
      <c r="X66" s="89"/>
      <c r="Y66" s="94"/>
      <c r="Z66" s="94"/>
      <c r="AA66" s="89"/>
      <c r="AB66" s="94"/>
      <c r="AC66" s="94"/>
      <c r="AD66" s="89"/>
      <c r="AE66" s="94"/>
      <c r="AF66" s="94"/>
      <c r="AG66" s="89"/>
      <c r="AH66" s="94"/>
      <c r="AI66" s="94"/>
      <c r="AJ66" s="89"/>
      <c r="AK66" s="94"/>
      <c r="AL66" s="94"/>
      <c r="AM66" s="89"/>
      <c r="AN66" s="94"/>
      <c r="AO66" s="94"/>
      <c r="AP66" s="89"/>
      <c r="AQ66" s="94"/>
      <c r="AR66" s="94"/>
      <c r="AS66" s="89"/>
      <c r="AT66" s="95" t="s">
        <v>349</v>
      </c>
      <c r="AU66" s="94"/>
      <c r="AV66" s="89"/>
      <c r="AW66" s="94"/>
      <c r="AX66" s="94"/>
      <c r="AY66" s="89"/>
    </row>
    <row r="67" spans="1:51" ht="15.75" customHeight="1">
      <c r="A67" s="525"/>
      <c r="B67" s="457"/>
      <c r="C67" s="457"/>
      <c r="D67" s="516"/>
      <c r="E67" s="93" t="s">
        <v>375</v>
      </c>
      <c r="F67" s="27" t="s">
        <v>457</v>
      </c>
      <c r="G67" s="94"/>
      <c r="H67" s="94"/>
      <c r="I67" s="89"/>
      <c r="J67" s="94"/>
      <c r="K67" s="94"/>
      <c r="L67" s="89"/>
      <c r="M67" s="94"/>
      <c r="N67" s="94"/>
      <c r="O67" s="89"/>
      <c r="P67" s="94"/>
      <c r="Q67" s="94"/>
      <c r="R67" s="89"/>
      <c r="S67" s="94"/>
      <c r="T67" s="94"/>
      <c r="U67" s="89"/>
      <c r="V67" s="94"/>
      <c r="W67" s="94"/>
      <c r="X67" s="89"/>
      <c r="Y67" s="94"/>
      <c r="Z67" s="94"/>
      <c r="AA67" s="89"/>
      <c r="AB67" s="94"/>
      <c r="AC67" s="94"/>
      <c r="AD67" s="89"/>
      <c r="AE67" s="94"/>
      <c r="AF67" s="94"/>
      <c r="AG67" s="89"/>
      <c r="AH67" s="94"/>
      <c r="AI67" s="94"/>
      <c r="AJ67" s="89"/>
      <c r="AK67" s="94"/>
      <c r="AL67" s="94"/>
      <c r="AM67" s="89"/>
      <c r="AN67" s="94"/>
      <c r="AO67" s="94"/>
      <c r="AP67" s="89"/>
      <c r="AQ67" s="94"/>
      <c r="AR67" s="94"/>
      <c r="AS67" s="89"/>
      <c r="AT67" s="94"/>
      <c r="AU67" s="95" t="s">
        <v>349</v>
      </c>
      <c r="AV67" s="89"/>
      <c r="AW67" s="94"/>
      <c r="AX67" s="94"/>
      <c r="AY67" s="89"/>
    </row>
    <row r="68" spans="1:51" ht="15.75" customHeight="1">
      <c r="A68" s="525"/>
      <c r="B68" s="458"/>
      <c r="C68" s="458"/>
      <c r="D68" s="519"/>
      <c r="E68" s="96" t="s">
        <v>377</v>
      </c>
      <c r="F68" s="23" t="s">
        <v>458</v>
      </c>
      <c r="G68" s="84"/>
      <c r="H68" s="84"/>
      <c r="I68" s="85"/>
      <c r="J68" s="84"/>
      <c r="K68" s="84"/>
      <c r="L68" s="85"/>
      <c r="M68" s="84"/>
      <c r="N68" s="84"/>
      <c r="O68" s="85"/>
      <c r="P68" s="84"/>
      <c r="Q68" s="84"/>
      <c r="R68" s="85"/>
      <c r="S68" s="84"/>
      <c r="T68" s="84"/>
      <c r="U68" s="85"/>
      <c r="V68" s="84"/>
      <c r="W68" s="84"/>
      <c r="X68" s="85"/>
      <c r="Y68" s="84"/>
      <c r="Z68" s="84"/>
      <c r="AA68" s="85"/>
      <c r="AB68" s="84"/>
      <c r="AC68" s="84"/>
      <c r="AD68" s="85"/>
      <c r="AE68" s="84"/>
      <c r="AF68" s="84"/>
      <c r="AG68" s="85"/>
      <c r="AH68" s="84"/>
      <c r="AI68" s="84"/>
      <c r="AJ68" s="85"/>
      <c r="AK68" s="84"/>
      <c r="AL68" s="84"/>
      <c r="AM68" s="85"/>
      <c r="AN68" s="84"/>
      <c r="AO68" s="84"/>
      <c r="AP68" s="85"/>
      <c r="AQ68" s="84"/>
      <c r="AR68" s="84"/>
      <c r="AS68" s="85"/>
      <c r="AT68" s="84"/>
      <c r="AU68" s="84"/>
      <c r="AV68" s="97" t="s">
        <v>349</v>
      </c>
      <c r="AW68" s="84"/>
      <c r="AX68" s="84"/>
      <c r="AY68" s="85"/>
    </row>
    <row r="69" spans="1:51" ht="15.75" customHeight="1">
      <c r="A69" s="525"/>
      <c r="B69" s="521" t="s">
        <v>341</v>
      </c>
      <c r="C69" s="521" t="s">
        <v>461</v>
      </c>
      <c r="D69" s="520" t="s">
        <v>142</v>
      </c>
      <c r="E69" s="93" t="s">
        <v>373</v>
      </c>
      <c r="F69" s="27" t="s">
        <v>462</v>
      </c>
      <c r="G69" s="94"/>
      <c r="H69" s="94"/>
      <c r="I69" s="89"/>
      <c r="J69" s="94"/>
      <c r="K69" s="94"/>
      <c r="L69" s="89"/>
      <c r="M69" s="94"/>
      <c r="N69" s="94"/>
      <c r="O69" s="89"/>
      <c r="P69" s="94"/>
      <c r="Q69" s="94"/>
      <c r="R69" s="89"/>
      <c r="S69" s="94"/>
      <c r="T69" s="94"/>
      <c r="U69" s="89"/>
      <c r="V69" s="94"/>
      <c r="W69" s="94"/>
      <c r="X69" s="89"/>
      <c r="Y69" s="94"/>
      <c r="Z69" s="94"/>
      <c r="AA69" s="89"/>
      <c r="AB69" s="94"/>
      <c r="AC69" s="94"/>
      <c r="AD69" s="89"/>
      <c r="AE69" s="94"/>
      <c r="AF69" s="94"/>
      <c r="AG69" s="89"/>
      <c r="AH69" s="94"/>
      <c r="AI69" s="94"/>
      <c r="AJ69" s="89"/>
      <c r="AK69" s="94"/>
      <c r="AL69" s="94"/>
      <c r="AM69" s="89"/>
      <c r="AN69" s="94"/>
      <c r="AO69" s="94"/>
      <c r="AP69" s="89"/>
      <c r="AQ69" s="94"/>
      <c r="AR69" s="94"/>
      <c r="AS69" s="89"/>
      <c r="AT69" s="95" t="s">
        <v>349</v>
      </c>
      <c r="AU69" s="94"/>
      <c r="AV69" s="89"/>
      <c r="AW69" s="94"/>
      <c r="AX69" s="94"/>
      <c r="AY69" s="89"/>
    </row>
    <row r="70" spans="1:51" ht="15.75" customHeight="1">
      <c r="A70" s="525"/>
      <c r="B70" s="457"/>
      <c r="C70" s="457"/>
      <c r="D70" s="516"/>
      <c r="E70" s="93" t="s">
        <v>375</v>
      </c>
      <c r="F70" s="27" t="s">
        <v>463</v>
      </c>
      <c r="G70" s="94"/>
      <c r="H70" s="94"/>
      <c r="I70" s="89"/>
      <c r="J70" s="94"/>
      <c r="K70" s="94"/>
      <c r="L70" s="89"/>
      <c r="M70" s="94"/>
      <c r="N70" s="94"/>
      <c r="O70" s="89"/>
      <c r="P70" s="94"/>
      <c r="Q70" s="94"/>
      <c r="R70" s="89"/>
      <c r="S70" s="94"/>
      <c r="T70" s="94"/>
      <c r="U70" s="89"/>
      <c r="V70" s="94"/>
      <c r="W70" s="94"/>
      <c r="X70" s="89"/>
      <c r="Y70" s="94"/>
      <c r="Z70" s="94"/>
      <c r="AA70" s="89"/>
      <c r="AB70" s="94"/>
      <c r="AC70" s="94"/>
      <c r="AD70" s="89"/>
      <c r="AE70" s="94"/>
      <c r="AF70" s="94"/>
      <c r="AG70" s="89"/>
      <c r="AH70" s="94"/>
      <c r="AI70" s="94"/>
      <c r="AJ70" s="89"/>
      <c r="AK70" s="94"/>
      <c r="AL70" s="94"/>
      <c r="AM70" s="89"/>
      <c r="AN70" s="94"/>
      <c r="AO70" s="94"/>
      <c r="AP70" s="89"/>
      <c r="AQ70" s="94"/>
      <c r="AR70" s="94"/>
      <c r="AS70" s="89"/>
      <c r="AT70" s="94"/>
      <c r="AU70" s="95" t="s">
        <v>349</v>
      </c>
      <c r="AV70" s="89"/>
      <c r="AW70" s="94"/>
      <c r="AX70" s="94"/>
      <c r="AY70" s="89"/>
    </row>
    <row r="71" spans="1:51" ht="15.75" customHeight="1">
      <c r="A71" s="525"/>
      <c r="B71" s="457"/>
      <c r="C71" s="458"/>
      <c r="D71" s="519"/>
      <c r="E71" s="96" t="s">
        <v>377</v>
      </c>
      <c r="F71" s="23" t="s">
        <v>464</v>
      </c>
      <c r="G71" s="84"/>
      <c r="H71" s="84"/>
      <c r="I71" s="85"/>
      <c r="J71" s="84"/>
      <c r="K71" s="84"/>
      <c r="L71" s="85"/>
      <c r="M71" s="84"/>
      <c r="N71" s="84"/>
      <c r="O71" s="85"/>
      <c r="P71" s="84"/>
      <c r="Q71" s="84"/>
      <c r="R71" s="85"/>
      <c r="S71" s="84"/>
      <c r="T71" s="84"/>
      <c r="U71" s="85"/>
      <c r="V71" s="84"/>
      <c r="W71" s="84"/>
      <c r="X71" s="85"/>
      <c r="Y71" s="84"/>
      <c r="Z71" s="84"/>
      <c r="AA71" s="85"/>
      <c r="AB71" s="84"/>
      <c r="AC71" s="84"/>
      <c r="AD71" s="85"/>
      <c r="AE71" s="84"/>
      <c r="AF71" s="84"/>
      <c r="AG71" s="85"/>
      <c r="AH71" s="84"/>
      <c r="AI71" s="84"/>
      <c r="AJ71" s="85"/>
      <c r="AK71" s="84"/>
      <c r="AL71" s="84"/>
      <c r="AM71" s="85"/>
      <c r="AN71" s="84"/>
      <c r="AO71" s="84"/>
      <c r="AP71" s="85"/>
      <c r="AQ71" s="84"/>
      <c r="AR71" s="84"/>
      <c r="AS71" s="85"/>
      <c r="AT71" s="84"/>
      <c r="AU71" s="84"/>
      <c r="AV71" s="97" t="s">
        <v>349</v>
      </c>
      <c r="AW71" s="84"/>
      <c r="AX71" s="84"/>
      <c r="AY71" s="85"/>
    </row>
    <row r="72" spans="1:51" ht="15.75" customHeight="1">
      <c r="A72" s="525"/>
      <c r="B72" s="457"/>
      <c r="C72" s="521" t="s">
        <v>465</v>
      </c>
      <c r="D72" s="520" t="s">
        <v>144</v>
      </c>
      <c r="E72" s="93" t="s">
        <v>373</v>
      </c>
      <c r="F72" s="27" t="s">
        <v>466</v>
      </c>
      <c r="G72" s="94"/>
      <c r="H72" s="94"/>
      <c r="I72" s="89"/>
      <c r="J72" s="94"/>
      <c r="K72" s="94"/>
      <c r="L72" s="89"/>
      <c r="M72" s="94"/>
      <c r="N72" s="94"/>
      <c r="O72" s="89"/>
      <c r="P72" s="94"/>
      <c r="Q72" s="94"/>
      <c r="R72" s="89"/>
      <c r="S72" s="94"/>
      <c r="T72" s="94"/>
      <c r="U72" s="89"/>
      <c r="V72" s="94"/>
      <c r="W72" s="94"/>
      <c r="X72" s="89"/>
      <c r="Y72" s="94"/>
      <c r="Z72" s="94"/>
      <c r="AA72" s="89"/>
      <c r="AB72" s="94"/>
      <c r="AC72" s="94"/>
      <c r="AD72" s="89"/>
      <c r="AE72" s="94"/>
      <c r="AF72" s="94"/>
      <c r="AG72" s="89"/>
      <c r="AH72" s="94"/>
      <c r="AI72" s="94"/>
      <c r="AJ72" s="89"/>
      <c r="AK72" s="94"/>
      <c r="AL72" s="94"/>
      <c r="AM72" s="89"/>
      <c r="AN72" s="94"/>
      <c r="AO72" s="94"/>
      <c r="AP72" s="89"/>
      <c r="AQ72" s="94"/>
      <c r="AR72" s="94"/>
      <c r="AS72" s="89"/>
      <c r="AT72" s="95" t="s">
        <v>349</v>
      </c>
      <c r="AU72" s="94"/>
      <c r="AV72" s="89"/>
      <c r="AW72" s="94"/>
      <c r="AX72" s="95" t="s">
        <v>358</v>
      </c>
      <c r="AY72" s="89"/>
    </row>
    <row r="73" spans="1:51" ht="15.75" customHeight="1">
      <c r="A73" s="525"/>
      <c r="B73" s="457"/>
      <c r="C73" s="457"/>
      <c r="D73" s="516"/>
      <c r="E73" s="93" t="s">
        <v>375</v>
      </c>
      <c r="F73" s="27" t="s">
        <v>467</v>
      </c>
      <c r="G73" s="94"/>
      <c r="H73" s="94"/>
      <c r="I73" s="89"/>
      <c r="J73" s="94"/>
      <c r="K73" s="94"/>
      <c r="L73" s="89"/>
      <c r="M73" s="94"/>
      <c r="N73" s="94"/>
      <c r="O73" s="89"/>
      <c r="P73" s="94"/>
      <c r="Q73" s="94"/>
      <c r="R73" s="89"/>
      <c r="S73" s="94"/>
      <c r="T73" s="94"/>
      <c r="U73" s="89"/>
      <c r="V73" s="94"/>
      <c r="W73" s="94"/>
      <c r="X73" s="89"/>
      <c r="Y73" s="94"/>
      <c r="Z73" s="94"/>
      <c r="AA73" s="89"/>
      <c r="AB73" s="94"/>
      <c r="AC73" s="94"/>
      <c r="AD73" s="89"/>
      <c r="AE73" s="94"/>
      <c r="AF73" s="94"/>
      <c r="AG73" s="89"/>
      <c r="AH73" s="94"/>
      <c r="AI73" s="94"/>
      <c r="AJ73" s="89"/>
      <c r="AK73" s="94"/>
      <c r="AL73" s="94"/>
      <c r="AM73" s="89"/>
      <c r="AN73" s="94"/>
      <c r="AO73" s="94"/>
      <c r="AP73" s="89"/>
      <c r="AQ73" s="94"/>
      <c r="AR73" s="94"/>
      <c r="AS73" s="89"/>
      <c r="AT73" s="94"/>
      <c r="AU73" s="95" t="s">
        <v>349</v>
      </c>
      <c r="AV73" s="89"/>
      <c r="AW73" s="94"/>
      <c r="AX73" s="95" t="s">
        <v>358</v>
      </c>
      <c r="AY73" s="89"/>
    </row>
    <row r="74" spans="1:51" ht="15.75" customHeight="1">
      <c r="A74" s="525"/>
      <c r="B74" s="457"/>
      <c r="C74" s="458"/>
      <c r="D74" s="519"/>
      <c r="E74" s="96" t="s">
        <v>377</v>
      </c>
      <c r="F74" s="23" t="s">
        <v>468</v>
      </c>
      <c r="G74" s="84"/>
      <c r="H74" s="84"/>
      <c r="I74" s="85"/>
      <c r="J74" s="84"/>
      <c r="K74" s="84"/>
      <c r="L74" s="85"/>
      <c r="M74" s="84"/>
      <c r="N74" s="84"/>
      <c r="O74" s="85"/>
      <c r="P74" s="84"/>
      <c r="Q74" s="84"/>
      <c r="R74" s="85"/>
      <c r="S74" s="84"/>
      <c r="T74" s="84"/>
      <c r="U74" s="85"/>
      <c r="V74" s="84"/>
      <c r="W74" s="84"/>
      <c r="X74" s="85"/>
      <c r="Y74" s="84"/>
      <c r="Z74" s="84"/>
      <c r="AA74" s="85"/>
      <c r="AB74" s="84"/>
      <c r="AC74" s="84"/>
      <c r="AD74" s="85"/>
      <c r="AE74" s="84"/>
      <c r="AF74" s="84"/>
      <c r="AG74" s="85"/>
      <c r="AH74" s="84"/>
      <c r="AI74" s="84"/>
      <c r="AJ74" s="85"/>
      <c r="AK74" s="84"/>
      <c r="AL74" s="84"/>
      <c r="AM74" s="85"/>
      <c r="AN74" s="84"/>
      <c r="AO74" s="84"/>
      <c r="AP74" s="85"/>
      <c r="AQ74" s="84"/>
      <c r="AR74" s="84"/>
      <c r="AS74" s="85"/>
      <c r="AT74" s="84"/>
      <c r="AU74" s="84"/>
      <c r="AV74" s="97" t="s">
        <v>349</v>
      </c>
      <c r="AW74" s="84"/>
      <c r="AX74" s="84"/>
      <c r="AY74" s="97" t="s">
        <v>358</v>
      </c>
    </row>
    <row r="75" spans="1:51" ht="15.75" customHeight="1">
      <c r="A75" s="525"/>
      <c r="B75" s="457"/>
      <c r="C75" s="521" t="s">
        <v>469</v>
      </c>
      <c r="D75" s="520" t="s">
        <v>146</v>
      </c>
      <c r="E75" s="93" t="s">
        <v>373</v>
      </c>
      <c r="F75" s="27" t="s">
        <v>470</v>
      </c>
      <c r="G75" s="94"/>
      <c r="H75" s="94"/>
      <c r="I75" s="89"/>
      <c r="J75" s="94"/>
      <c r="K75" s="94"/>
      <c r="L75" s="89"/>
      <c r="M75" s="94"/>
      <c r="N75" s="94"/>
      <c r="O75" s="89"/>
      <c r="P75" s="94"/>
      <c r="Q75" s="94"/>
      <c r="R75" s="89"/>
      <c r="S75" s="94"/>
      <c r="T75" s="94"/>
      <c r="U75" s="89"/>
      <c r="V75" s="94"/>
      <c r="W75" s="94"/>
      <c r="X75" s="89"/>
      <c r="Y75" s="94"/>
      <c r="Z75" s="94"/>
      <c r="AA75" s="89"/>
      <c r="AB75" s="94"/>
      <c r="AC75" s="94"/>
      <c r="AD75" s="89"/>
      <c r="AE75" s="94"/>
      <c r="AF75" s="94"/>
      <c r="AG75" s="89"/>
      <c r="AH75" s="94"/>
      <c r="AI75" s="94"/>
      <c r="AJ75" s="89"/>
      <c r="AK75" s="94"/>
      <c r="AL75" s="94"/>
      <c r="AM75" s="89"/>
      <c r="AN75" s="94"/>
      <c r="AO75" s="94"/>
      <c r="AP75" s="89"/>
      <c r="AQ75" s="94"/>
      <c r="AR75" s="94"/>
      <c r="AS75" s="89"/>
      <c r="AT75" s="95" t="s">
        <v>349</v>
      </c>
      <c r="AU75" s="94"/>
      <c r="AV75" s="89"/>
      <c r="AW75" s="94"/>
      <c r="AX75" s="94"/>
      <c r="AY75" s="89"/>
    </row>
    <row r="76" spans="1:51" ht="15.75" customHeight="1">
      <c r="A76" s="525"/>
      <c r="B76" s="457"/>
      <c r="C76" s="457"/>
      <c r="D76" s="516"/>
      <c r="E76" s="93" t="s">
        <v>375</v>
      </c>
      <c r="F76" s="27" t="s">
        <v>471</v>
      </c>
      <c r="G76" s="94"/>
      <c r="H76" s="94"/>
      <c r="I76" s="89"/>
      <c r="J76" s="94"/>
      <c r="K76" s="94"/>
      <c r="L76" s="89"/>
      <c r="M76" s="94"/>
      <c r="N76" s="94"/>
      <c r="O76" s="89"/>
      <c r="P76" s="94"/>
      <c r="Q76" s="94"/>
      <c r="R76" s="89"/>
      <c r="S76" s="94"/>
      <c r="T76" s="94"/>
      <c r="U76" s="89"/>
      <c r="V76" s="94"/>
      <c r="W76" s="94"/>
      <c r="X76" s="89"/>
      <c r="Y76" s="94"/>
      <c r="Z76" s="94"/>
      <c r="AA76" s="89"/>
      <c r="AB76" s="94"/>
      <c r="AC76" s="94"/>
      <c r="AD76" s="89"/>
      <c r="AE76" s="94"/>
      <c r="AF76" s="94"/>
      <c r="AG76" s="89"/>
      <c r="AH76" s="94"/>
      <c r="AI76" s="94"/>
      <c r="AJ76" s="89"/>
      <c r="AK76" s="94"/>
      <c r="AL76" s="94"/>
      <c r="AM76" s="89"/>
      <c r="AN76" s="94"/>
      <c r="AO76" s="94"/>
      <c r="AP76" s="89"/>
      <c r="AQ76" s="94"/>
      <c r="AR76" s="94"/>
      <c r="AS76" s="89"/>
      <c r="AT76" s="94"/>
      <c r="AU76" s="95" t="s">
        <v>349</v>
      </c>
      <c r="AV76" s="89"/>
      <c r="AW76" s="94"/>
      <c r="AX76" s="94"/>
      <c r="AY76" s="89"/>
    </row>
    <row r="77" spans="1:51" ht="15.75" customHeight="1">
      <c r="A77" s="525"/>
      <c r="B77" s="457"/>
      <c r="C77" s="458"/>
      <c r="D77" s="519"/>
      <c r="E77" s="96" t="s">
        <v>377</v>
      </c>
      <c r="F77" s="23" t="s">
        <v>472</v>
      </c>
      <c r="G77" s="84"/>
      <c r="H77" s="84"/>
      <c r="I77" s="85"/>
      <c r="J77" s="84"/>
      <c r="K77" s="84"/>
      <c r="L77" s="85"/>
      <c r="M77" s="84"/>
      <c r="N77" s="84"/>
      <c r="O77" s="85"/>
      <c r="P77" s="84"/>
      <c r="Q77" s="84"/>
      <c r="R77" s="85"/>
      <c r="S77" s="84"/>
      <c r="T77" s="84"/>
      <c r="U77" s="85"/>
      <c r="V77" s="84"/>
      <c r="W77" s="84"/>
      <c r="X77" s="85"/>
      <c r="Y77" s="84"/>
      <c r="Z77" s="84"/>
      <c r="AA77" s="85"/>
      <c r="AB77" s="84"/>
      <c r="AC77" s="84"/>
      <c r="AD77" s="85"/>
      <c r="AE77" s="84"/>
      <c r="AF77" s="84"/>
      <c r="AG77" s="85"/>
      <c r="AH77" s="84"/>
      <c r="AI77" s="84"/>
      <c r="AJ77" s="85"/>
      <c r="AK77" s="84"/>
      <c r="AL77" s="84"/>
      <c r="AM77" s="85"/>
      <c r="AN77" s="84"/>
      <c r="AO77" s="84"/>
      <c r="AP77" s="85"/>
      <c r="AQ77" s="84"/>
      <c r="AR77" s="84"/>
      <c r="AS77" s="85"/>
      <c r="AT77" s="84"/>
      <c r="AU77" s="84"/>
      <c r="AV77" s="97" t="s">
        <v>349</v>
      </c>
      <c r="AW77" s="84"/>
      <c r="AX77" s="84"/>
      <c r="AY77" s="85"/>
    </row>
    <row r="78" spans="1:51" ht="15.75" customHeight="1">
      <c r="A78" s="525"/>
      <c r="B78" s="457"/>
      <c r="C78" s="521" t="s">
        <v>473</v>
      </c>
      <c r="D78" s="520" t="s">
        <v>148</v>
      </c>
      <c r="E78" s="93" t="s">
        <v>373</v>
      </c>
      <c r="F78" s="27" t="s">
        <v>474</v>
      </c>
      <c r="G78" s="94"/>
      <c r="H78" s="94"/>
      <c r="I78" s="89"/>
      <c r="J78" s="95" t="s">
        <v>349</v>
      </c>
      <c r="K78" s="94"/>
      <c r="L78" s="89"/>
      <c r="M78" s="94"/>
      <c r="N78" s="94"/>
      <c r="O78" s="89"/>
      <c r="P78" s="94"/>
      <c r="Q78" s="94"/>
      <c r="R78" s="89"/>
      <c r="S78" s="94"/>
      <c r="T78" s="94"/>
      <c r="U78" s="89"/>
      <c r="V78" s="94"/>
      <c r="W78" s="94"/>
      <c r="X78" s="89"/>
      <c r="Y78" s="94"/>
      <c r="Z78" s="94"/>
      <c r="AA78" s="89"/>
      <c r="AB78" s="94"/>
      <c r="AC78" s="94"/>
      <c r="AD78" s="89"/>
      <c r="AE78" s="94"/>
      <c r="AF78" s="94"/>
      <c r="AG78" s="89"/>
      <c r="AH78" s="94"/>
      <c r="AI78" s="94"/>
      <c r="AJ78" s="89"/>
      <c r="AK78" s="94"/>
      <c r="AL78" s="94"/>
      <c r="AM78" s="89"/>
      <c r="AN78" s="94"/>
      <c r="AO78" s="94"/>
      <c r="AP78" s="89"/>
      <c r="AQ78" s="94"/>
      <c r="AR78" s="94"/>
      <c r="AS78" s="89"/>
      <c r="AT78" s="94"/>
      <c r="AU78" s="94"/>
      <c r="AV78" s="89"/>
      <c r="AW78" s="95" t="s">
        <v>358</v>
      </c>
      <c r="AX78" s="94"/>
      <c r="AY78" s="89"/>
    </row>
    <row r="79" spans="1:51" ht="15.75" customHeight="1">
      <c r="A79" s="525"/>
      <c r="B79" s="457"/>
      <c r="C79" s="457"/>
      <c r="D79" s="516"/>
      <c r="E79" s="93" t="s">
        <v>375</v>
      </c>
      <c r="F79" s="27" t="s">
        <v>475</v>
      </c>
      <c r="G79" s="94"/>
      <c r="H79" s="94"/>
      <c r="I79" s="89"/>
      <c r="J79" s="94"/>
      <c r="K79" s="95" t="s">
        <v>349</v>
      </c>
      <c r="L79" s="89"/>
      <c r="M79" s="94"/>
      <c r="N79" s="94"/>
      <c r="O79" s="89"/>
      <c r="P79" s="94"/>
      <c r="Q79" s="94"/>
      <c r="R79" s="89"/>
      <c r="S79" s="94"/>
      <c r="T79" s="94"/>
      <c r="U79" s="89"/>
      <c r="V79" s="94"/>
      <c r="W79" s="94"/>
      <c r="X79" s="89"/>
      <c r="Y79" s="94"/>
      <c r="Z79" s="94"/>
      <c r="AA79" s="89"/>
      <c r="AB79" s="94"/>
      <c r="AC79" s="94"/>
      <c r="AD79" s="89"/>
      <c r="AE79" s="94"/>
      <c r="AF79" s="94"/>
      <c r="AG79" s="89"/>
      <c r="AH79" s="94"/>
      <c r="AI79" s="94"/>
      <c r="AJ79" s="89"/>
      <c r="AK79" s="94"/>
      <c r="AL79" s="94"/>
      <c r="AM79" s="89"/>
      <c r="AN79" s="94"/>
      <c r="AO79" s="94"/>
      <c r="AP79" s="89"/>
      <c r="AQ79" s="94"/>
      <c r="AR79" s="94"/>
      <c r="AS79" s="89"/>
      <c r="AT79" s="94"/>
      <c r="AU79" s="94"/>
      <c r="AV79" s="89"/>
      <c r="AW79" s="94"/>
      <c r="AX79" s="95" t="s">
        <v>358</v>
      </c>
      <c r="AY79" s="89"/>
    </row>
    <row r="80" spans="1:51" ht="15.75" customHeight="1">
      <c r="A80" s="525"/>
      <c r="B80" s="458"/>
      <c r="C80" s="458"/>
      <c r="D80" s="519"/>
      <c r="E80" s="96" t="s">
        <v>377</v>
      </c>
      <c r="F80" s="23" t="s">
        <v>476</v>
      </c>
      <c r="G80" s="84"/>
      <c r="H80" s="84"/>
      <c r="I80" s="85"/>
      <c r="J80" s="84"/>
      <c r="K80" s="84"/>
      <c r="L80" s="97" t="s">
        <v>349</v>
      </c>
      <c r="M80" s="84"/>
      <c r="N80" s="84"/>
      <c r="O80" s="85"/>
      <c r="P80" s="84"/>
      <c r="Q80" s="84"/>
      <c r="R80" s="85"/>
      <c r="S80" s="84"/>
      <c r="T80" s="84"/>
      <c r="U80" s="85"/>
      <c r="V80" s="84"/>
      <c r="W80" s="84"/>
      <c r="X80" s="85"/>
      <c r="Y80" s="84"/>
      <c r="Z80" s="84"/>
      <c r="AA80" s="85"/>
      <c r="AB80" s="84"/>
      <c r="AC80" s="84"/>
      <c r="AD80" s="85"/>
      <c r="AE80" s="84"/>
      <c r="AF80" s="84"/>
      <c r="AG80" s="85"/>
      <c r="AH80" s="84"/>
      <c r="AI80" s="84"/>
      <c r="AJ80" s="85"/>
      <c r="AK80" s="84"/>
      <c r="AL80" s="84"/>
      <c r="AM80" s="85"/>
      <c r="AN80" s="84"/>
      <c r="AO80" s="84"/>
      <c r="AP80" s="85"/>
      <c r="AQ80" s="84"/>
      <c r="AR80" s="84"/>
      <c r="AS80" s="85"/>
      <c r="AT80" s="84"/>
      <c r="AU80" s="84"/>
      <c r="AV80" s="85"/>
      <c r="AW80" s="84"/>
      <c r="AX80" s="84"/>
      <c r="AY80" s="97" t="s">
        <v>358</v>
      </c>
    </row>
    <row r="81" spans="1:51" ht="15.75" customHeight="1">
      <c r="A81" s="525"/>
      <c r="B81" s="521" t="s">
        <v>342</v>
      </c>
      <c r="C81" s="521" t="s">
        <v>477</v>
      </c>
      <c r="D81" s="520" t="s">
        <v>478</v>
      </c>
      <c r="E81" s="93" t="s">
        <v>373</v>
      </c>
      <c r="F81" s="27" t="s">
        <v>479</v>
      </c>
      <c r="G81" s="94"/>
      <c r="H81" s="94"/>
      <c r="I81" s="89"/>
      <c r="J81" s="94"/>
      <c r="K81" s="94"/>
      <c r="L81" s="89"/>
      <c r="M81" s="94"/>
      <c r="N81" s="94"/>
      <c r="O81" s="89"/>
      <c r="P81" s="94"/>
      <c r="Q81" s="94"/>
      <c r="R81" s="89"/>
      <c r="S81" s="94"/>
      <c r="T81" s="94"/>
      <c r="U81" s="89"/>
      <c r="V81" s="94"/>
      <c r="W81" s="94"/>
      <c r="X81" s="89"/>
      <c r="Y81" s="94"/>
      <c r="Z81" s="94"/>
      <c r="AA81" s="89"/>
      <c r="AB81" s="94"/>
      <c r="AC81" s="94"/>
      <c r="AD81" s="89"/>
      <c r="AE81" s="94"/>
      <c r="AF81" s="94"/>
      <c r="AG81" s="89"/>
      <c r="AH81" s="94"/>
      <c r="AI81" s="94"/>
      <c r="AJ81" s="89"/>
      <c r="AK81" s="94"/>
      <c r="AL81" s="94"/>
      <c r="AM81" s="89"/>
      <c r="AN81" s="94"/>
      <c r="AO81" s="94"/>
      <c r="AP81" s="89"/>
      <c r="AQ81" s="94"/>
      <c r="AR81" s="94"/>
      <c r="AS81" s="89"/>
      <c r="AT81" s="95" t="s">
        <v>358</v>
      </c>
      <c r="AU81" s="94"/>
      <c r="AV81" s="89"/>
      <c r="AW81" s="94"/>
      <c r="AX81" s="94"/>
      <c r="AY81" s="89"/>
    </row>
    <row r="82" spans="1:51" ht="15.75" customHeight="1">
      <c r="A82" s="525"/>
      <c r="B82" s="457"/>
      <c r="C82" s="457"/>
      <c r="D82" s="516"/>
      <c r="E82" s="93" t="s">
        <v>375</v>
      </c>
      <c r="F82" s="27" t="s">
        <v>457</v>
      </c>
      <c r="G82" s="94"/>
      <c r="H82" s="94"/>
      <c r="I82" s="89"/>
      <c r="J82" s="94"/>
      <c r="K82" s="94"/>
      <c r="L82" s="89"/>
      <c r="M82" s="94"/>
      <c r="N82" s="94"/>
      <c r="O82" s="89"/>
      <c r="P82" s="94"/>
      <c r="Q82" s="94"/>
      <c r="R82" s="89"/>
      <c r="S82" s="94"/>
      <c r="T82" s="94"/>
      <c r="U82" s="89"/>
      <c r="V82" s="94"/>
      <c r="W82" s="94"/>
      <c r="X82" s="89"/>
      <c r="Y82" s="94"/>
      <c r="Z82" s="94"/>
      <c r="AA82" s="89"/>
      <c r="AB82" s="94"/>
      <c r="AC82" s="94"/>
      <c r="AD82" s="89"/>
      <c r="AE82" s="94"/>
      <c r="AF82" s="94"/>
      <c r="AG82" s="89"/>
      <c r="AH82" s="94"/>
      <c r="AI82" s="94"/>
      <c r="AJ82" s="89"/>
      <c r="AK82" s="94"/>
      <c r="AL82" s="94"/>
      <c r="AM82" s="89"/>
      <c r="AN82" s="94"/>
      <c r="AO82" s="94"/>
      <c r="AP82" s="89"/>
      <c r="AQ82" s="94"/>
      <c r="AR82" s="94"/>
      <c r="AS82" s="89"/>
      <c r="AT82" s="94"/>
      <c r="AU82" s="95" t="s">
        <v>358</v>
      </c>
      <c r="AV82" s="89"/>
      <c r="AW82" s="94"/>
      <c r="AX82" s="94"/>
      <c r="AY82" s="89"/>
    </row>
    <row r="83" spans="1:51" ht="15.75" customHeight="1">
      <c r="A83" s="525"/>
      <c r="B83" s="457"/>
      <c r="C83" s="458"/>
      <c r="D83" s="519"/>
      <c r="E83" s="96" t="s">
        <v>377</v>
      </c>
      <c r="F83" s="23" t="s">
        <v>458</v>
      </c>
      <c r="G83" s="84"/>
      <c r="H83" s="84"/>
      <c r="I83" s="85"/>
      <c r="J83" s="84"/>
      <c r="K83" s="84"/>
      <c r="L83" s="85"/>
      <c r="M83" s="84"/>
      <c r="N83" s="84"/>
      <c r="O83" s="85"/>
      <c r="P83" s="84"/>
      <c r="Q83" s="84"/>
      <c r="R83" s="85"/>
      <c r="S83" s="84"/>
      <c r="T83" s="84"/>
      <c r="U83" s="85"/>
      <c r="V83" s="84"/>
      <c r="W83" s="84"/>
      <c r="X83" s="85"/>
      <c r="Y83" s="84"/>
      <c r="Z83" s="84"/>
      <c r="AA83" s="85"/>
      <c r="AB83" s="84"/>
      <c r="AC83" s="84"/>
      <c r="AD83" s="85"/>
      <c r="AE83" s="84"/>
      <c r="AF83" s="84"/>
      <c r="AG83" s="85"/>
      <c r="AH83" s="84"/>
      <c r="AI83" s="84"/>
      <c r="AJ83" s="85"/>
      <c r="AK83" s="84"/>
      <c r="AL83" s="84"/>
      <c r="AM83" s="85"/>
      <c r="AN83" s="84"/>
      <c r="AO83" s="84"/>
      <c r="AP83" s="85"/>
      <c r="AQ83" s="84"/>
      <c r="AR83" s="84"/>
      <c r="AS83" s="85"/>
      <c r="AT83" s="84"/>
      <c r="AU83" s="84"/>
      <c r="AV83" s="97" t="s">
        <v>358</v>
      </c>
      <c r="AW83" s="84"/>
      <c r="AX83" s="84"/>
      <c r="AY83" s="85"/>
    </row>
    <row r="84" spans="1:51" ht="15.75" customHeight="1">
      <c r="A84" s="525"/>
      <c r="B84" s="457"/>
      <c r="C84" s="521" t="s">
        <v>480</v>
      </c>
      <c r="D84" s="520" t="s">
        <v>481</v>
      </c>
      <c r="E84" s="93" t="s">
        <v>373</v>
      </c>
      <c r="F84" s="27" t="s">
        <v>482</v>
      </c>
      <c r="G84" s="94"/>
      <c r="H84" s="94"/>
      <c r="I84" s="89"/>
      <c r="J84" s="94"/>
      <c r="K84" s="94"/>
      <c r="L84" s="89"/>
      <c r="M84" s="94"/>
      <c r="N84" s="94"/>
      <c r="O84" s="89"/>
      <c r="P84" s="94"/>
      <c r="Q84" s="94"/>
      <c r="R84" s="89"/>
      <c r="S84" s="94"/>
      <c r="T84" s="94"/>
      <c r="U84" s="89"/>
      <c r="V84" s="94"/>
      <c r="W84" s="94"/>
      <c r="X84" s="89"/>
      <c r="Y84" s="94"/>
      <c r="Z84" s="94"/>
      <c r="AA84" s="89"/>
      <c r="AB84" s="94"/>
      <c r="AC84" s="94"/>
      <c r="AD84" s="89"/>
      <c r="AE84" s="94"/>
      <c r="AF84" s="94"/>
      <c r="AG84" s="89"/>
      <c r="AH84" s="94"/>
      <c r="AI84" s="94"/>
      <c r="AJ84" s="89"/>
      <c r="AK84" s="94"/>
      <c r="AL84" s="94"/>
      <c r="AM84" s="89"/>
      <c r="AN84" s="94"/>
      <c r="AO84" s="94"/>
      <c r="AP84" s="89"/>
      <c r="AQ84" s="94"/>
      <c r="AR84" s="94"/>
      <c r="AS84" s="89"/>
      <c r="AT84" s="95" t="s">
        <v>358</v>
      </c>
      <c r="AU84" s="94"/>
      <c r="AV84" s="89"/>
      <c r="AW84" s="94"/>
      <c r="AX84" s="94"/>
      <c r="AY84" s="89"/>
    </row>
    <row r="85" spans="1:51" ht="15.75" customHeight="1">
      <c r="A85" s="525"/>
      <c r="B85" s="457"/>
      <c r="C85" s="457"/>
      <c r="D85" s="516"/>
      <c r="E85" s="93" t="s">
        <v>375</v>
      </c>
      <c r="F85" s="27" t="s">
        <v>483</v>
      </c>
      <c r="G85" s="94"/>
      <c r="H85" s="94"/>
      <c r="I85" s="89"/>
      <c r="J85" s="94"/>
      <c r="K85" s="94"/>
      <c r="L85" s="89"/>
      <c r="M85" s="94"/>
      <c r="N85" s="94"/>
      <c r="O85" s="89"/>
      <c r="P85" s="94"/>
      <c r="Q85" s="94"/>
      <c r="R85" s="89"/>
      <c r="S85" s="94"/>
      <c r="T85" s="94"/>
      <c r="U85" s="89"/>
      <c r="V85" s="94"/>
      <c r="W85" s="94"/>
      <c r="X85" s="89"/>
      <c r="Y85" s="94"/>
      <c r="Z85" s="94"/>
      <c r="AA85" s="89"/>
      <c r="AB85" s="94"/>
      <c r="AC85" s="94"/>
      <c r="AD85" s="89"/>
      <c r="AE85" s="94"/>
      <c r="AF85" s="94"/>
      <c r="AG85" s="89"/>
      <c r="AH85" s="94"/>
      <c r="AI85" s="94"/>
      <c r="AJ85" s="89"/>
      <c r="AK85" s="94"/>
      <c r="AL85" s="94"/>
      <c r="AM85" s="89"/>
      <c r="AN85" s="94"/>
      <c r="AO85" s="94"/>
      <c r="AP85" s="89"/>
      <c r="AQ85" s="94"/>
      <c r="AR85" s="94"/>
      <c r="AS85" s="89"/>
      <c r="AT85" s="94"/>
      <c r="AU85" s="95" t="s">
        <v>358</v>
      </c>
      <c r="AV85" s="89"/>
      <c r="AW85" s="94"/>
      <c r="AX85" s="94"/>
      <c r="AY85" s="89"/>
    </row>
    <row r="86" spans="1:51" ht="15.75" customHeight="1">
      <c r="A86" s="525"/>
      <c r="B86" s="457"/>
      <c r="C86" s="458"/>
      <c r="D86" s="519"/>
      <c r="E86" s="96" t="s">
        <v>377</v>
      </c>
      <c r="F86" s="23" t="s">
        <v>484</v>
      </c>
      <c r="G86" s="84"/>
      <c r="H86" s="84"/>
      <c r="I86" s="85"/>
      <c r="J86" s="84"/>
      <c r="K86" s="84"/>
      <c r="L86" s="85"/>
      <c r="M86" s="84"/>
      <c r="N86" s="84"/>
      <c r="O86" s="85"/>
      <c r="P86" s="84"/>
      <c r="Q86" s="84"/>
      <c r="R86" s="85"/>
      <c r="S86" s="84"/>
      <c r="T86" s="84"/>
      <c r="U86" s="85"/>
      <c r="V86" s="84"/>
      <c r="W86" s="84"/>
      <c r="X86" s="85"/>
      <c r="Y86" s="84"/>
      <c r="Z86" s="84"/>
      <c r="AA86" s="85"/>
      <c r="AB86" s="84"/>
      <c r="AC86" s="84"/>
      <c r="AD86" s="85"/>
      <c r="AE86" s="84"/>
      <c r="AF86" s="84"/>
      <c r="AG86" s="85"/>
      <c r="AH86" s="84"/>
      <c r="AI86" s="84"/>
      <c r="AJ86" s="85"/>
      <c r="AK86" s="84"/>
      <c r="AL86" s="84"/>
      <c r="AM86" s="85"/>
      <c r="AN86" s="84"/>
      <c r="AO86" s="84"/>
      <c r="AP86" s="85"/>
      <c r="AQ86" s="84"/>
      <c r="AR86" s="84"/>
      <c r="AS86" s="85"/>
      <c r="AT86" s="84"/>
      <c r="AU86" s="84"/>
      <c r="AV86" s="97" t="s">
        <v>358</v>
      </c>
      <c r="AW86" s="84"/>
      <c r="AX86" s="84"/>
      <c r="AY86" s="85"/>
    </row>
    <row r="87" spans="1:51" ht="15.75" customHeight="1">
      <c r="A87" s="525"/>
      <c r="B87" s="457"/>
      <c r="C87" s="521" t="s">
        <v>485</v>
      </c>
      <c r="D87" s="520" t="s">
        <v>486</v>
      </c>
      <c r="E87" s="93" t="s">
        <v>373</v>
      </c>
      <c r="F87" s="27" t="s">
        <v>479</v>
      </c>
      <c r="G87" s="94"/>
      <c r="H87" s="94"/>
      <c r="I87" s="89"/>
      <c r="J87" s="94"/>
      <c r="K87" s="94"/>
      <c r="L87" s="89"/>
      <c r="M87" s="94"/>
      <c r="N87" s="94"/>
      <c r="O87" s="89"/>
      <c r="P87" s="94"/>
      <c r="Q87" s="94"/>
      <c r="R87" s="89"/>
      <c r="S87" s="94"/>
      <c r="T87" s="94"/>
      <c r="U87" s="89"/>
      <c r="V87" s="94"/>
      <c r="W87" s="94"/>
      <c r="X87" s="89"/>
      <c r="Y87" s="94"/>
      <c r="Z87" s="94"/>
      <c r="AA87" s="89"/>
      <c r="AB87" s="94"/>
      <c r="AC87" s="94"/>
      <c r="AD87" s="89"/>
      <c r="AE87" s="94"/>
      <c r="AF87" s="94"/>
      <c r="AG87" s="89"/>
      <c r="AH87" s="94"/>
      <c r="AI87" s="94"/>
      <c r="AJ87" s="89"/>
      <c r="AK87" s="94"/>
      <c r="AL87" s="94"/>
      <c r="AM87" s="89"/>
      <c r="AN87" s="94"/>
      <c r="AO87" s="94"/>
      <c r="AP87" s="89"/>
      <c r="AQ87" s="94"/>
      <c r="AR87" s="94"/>
      <c r="AS87" s="89"/>
      <c r="AT87" s="95" t="s">
        <v>358</v>
      </c>
      <c r="AU87" s="94"/>
      <c r="AV87" s="89"/>
      <c r="AW87" s="94"/>
      <c r="AX87" s="94"/>
      <c r="AY87" s="89" t="s">
        <v>354</v>
      </c>
    </row>
    <row r="88" spans="1:51" ht="15.75" customHeight="1">
      <c r="A88" s="525"/>
      <c r="B88" s="457"/>
      <c r="C88" s="457"/>
      <c r="D88" s="516"/>
      <c r="E88" s="93" t="s">
        <v>375</v>
      </c>
      <c r="F88" s="27" t="s">
        <v>457</v>
      </c>
      <c r="G88" s="94"/>
      <c r="H88" s="94"/>
      <c r="I88" s="89"/>
      <c r="J88" s="94"/>
      <c r="K88" s="94"/>
      <c r="L88" s="89"/>
      <c r="M88" s="94"/>
      <c r="N88" s="94"/>
      <c r="O88" s="89"/>
      <c r="P88" s="94"/>
      <c r="Q88" s="94"/>
      <c r="R88" s="89"/>
      <c r="S88" s="94"/>
      <c r="T88" s="94"/>
      <c r="U88" s="89"/>
      <c r="V88" s="94"/>
      <c r="W88" s="94"/>
      <c r="X88" s="89"/>
      <c r="Y88" s="94"/>
      <c r="Z88" s="94"/>
      <c r="AA88" s="89"/>
      <c r="AB88" s="94"/>
      <c r="AC88" s="94"/>
      <c r="AD88" s="89"/>
      <c r="AE88" s="94"/>
      <c r="AF88" s="94"/>
      <c r="AG88" s="89"/>
      <c r="AH88" s="94"/>
      <c r="AI88" s="94"/>
      <c r="AJ88" s="89"/>
      <c r="AK88" s="94"/>
      <c r="AL88" s="94"/>
      <c r="AM88" s="89"/>
      <c r="AN88" s="94"/>
      <c r="AO88" s="94"/>
      <c r="AP88" s="89"/>
      <c r="AQ88" s="94"/>
      <c r="AR88" s="94"/>
      <c r="AS88" s="89"/>
      <c r="AT88" s="94"/>
      <c r="AU88" s="95" t="s">
        <v>358</v>
      </c>
      <c r="AV88" s="89"/>
      <c r="AW88" s="94"/>
      <c r="AX88" s="94"/>
      <c r="AY88" s="89" t="s">
        <v>354</v>
      </c>
    </row>
    <row r="89" spans="1:51" ht="15.75" customHeight="1">
      <c r="A89" s="525"/>
      <c r="B89" s="458"/>
      <c r="C89" s="458"/>
      <c r="D89" s="519"/>
      <c r="E89" s="96" t="s">
        <v>377</v>
      </c>
      <c r="F89" s="23" t="s">
        <v>458</v>
      </c>
      <c r="G89" s="84"/>
      <c r="H89" s="84"/>
      <c r="I89" s="85"/>
      <c r="J89" s="84"/>
      <c r="K89" s="84"/>
      <c r="L89" s="85"/>
      <c r="M89" s="84"/>
      <c r="N89" s="84"/>
      <c r="O89" s="85"/>
      <c r="P89" s="84"/>
      <c r="Q89" s="84"/>
      <c r="R89" s="85"/>
      <c r="S89" s="84"/>
      <c r="T89" s="84"/>
      <c r="U89" s="85"/>
      <c r="V89" s="84"/>
      <c r="W89" s="84"/>
      <c r="X89" s="85"/>
      <c r="Y89" s="84"/>
      <c r="Z89" s="84"/>
      <c r="AA89" s="85"/>
      <c r="AB89" s="84"/>
      <c r="AC89" s="84"/>
      <c r="AD89" s="85"/>
      <c r="AE89" s="84"/>
      <c r="AF89" s="84"/>
      <c r="AG89" s="85"/>
      <c r="AH89" s="84"/>
      <c r="AI89" s="84"/>
      <c r="AJ89" s="85"/>
      <c r="AK89" s="84"/>
      <c r="AL89" s="84"/>
      <c r="AM89" s="85"/>
      <c r="AN89" s="84"/>
      <c r="AO89" s="84"/>
      <c r="AP89" s="85"/>
      <c r="AQ89" s="84"/>
      <c r="AR89" s="84"/>
      <c r="AS89" s="85"/>
      <c r="AT89" s="84"/>
      <c r="AU89" s="84"/>
      <c r="AV89" s="97" t="s">
        <v>358</v>
      </c>
      <c r="AW89" s="84"/>
      <c r="AX89" s="84"/>
      <c r="AY89" s="97" t="s">
        <v>354</v>
      </c>
    </row>
    <row r="90" spans="1:51" ht="15.75" customHeight="1">
      <c r="A90" s="525"/>
      <c r="B90" s="521" t="s">
        <v>159</v>
      </c>
      <c r="C90" s="521" t="s">
        <v>487</v>
      </c>
      <c r="D90" s="520" t="s">
        <v>160</v>
      </c>
      <c r="E90" s="93" t="s">
        <v>373</v>
      </c>
      <c r="F90" s="27" t="s">
        <v>488</v>
      </c>
      <c r="G90" s="94"/>
      <c r="H90" s="94"/>
      <c r="I90" s="89"/>
      <c r="J90" s="94"/>
      <c r="K90" s="94"/>
      <c r="L90" s="89"/>
      <c r="M90" s="94"/>
      <c r="N90" s="94"/>
      <c r="O90" s="89"/>
      <c r="P90" s="94"/>
      <c r="Q90" s="94"/>
      <c r="R90" s="89"/>
      <c r="S90" s="94"/>
      <c r="T90" s="94"/>
      <c r="U90" s="89"/>
      <c r="V90" s="94"/>
      <c r="W90" s="94"/>
      <c r="X90" s="89"/>
      <c r="Y90" s="94"/>
      <c r="Z90" s="94"/>
      <c r="AA90" s="89"/>
      <c r="AB90" s="94"/>
      <c r="AC90" s="94"/>
      <c r="AD90" s="89"/>
      <c r="AE90" s="94"/>
      <c r="AF90" s="94"/>
      <c r="AG90" s="89"/>
      <c r="AH90" s="94"/>
      <c r="AI90" s="94"/>
      <c r="AJ90" s="89"/>
      <c r="AK90" s="94"/>
      <c r="AL90" s="94"/>
      <c r="AM90" s="89"/>
      <c r="AN90" s="94"/>
      <c r="AO90" s="94"/>
      <c r="AP90" s="89"/>
      <c r="AQ90" s="94"/>
      <c r="AR90" s="94"/>
      <c r="AS90" s="89"/>
      <c r="AT90" s="94"/>
      <c r="AU90" s="94"/>
      <c r="AV90" s="89"/>
      <c r="AW90" s="94"/>
      <c r="AX90" s="94"/>
      <c r="AY90" s="89"/>
    </row>
    <row r="91" spans="1:51" ht="15.75" customHeight="1">
      <c r="A91" s="525"/>
      <c r="B91" s="457"/>
      <c r="C91" s="457"/>
      <c r="D91" s="516"/>
      <c r="E91" s="93" t="s">
        <v>375</v>
      </c>
      <c r="F91" s="27" t="s">
        <v>489</v>
      </c>
      <c r="G91" s="94"/>
      <c r="H91" s="94"/>
      <c r="I91" s="89"/>
      <c r="J91" s="94"/>
      <c r="K91" s="94"/>
      <c r="L91" s="89"/>
      <c r="M91" s="94"/>
      <c r="N91" s="94"/>
      <c r="O91" s="89"/>
      <c r="P91" s="94"/>
      <c r="Q91" s="94"/>
      <c r="R91" s="89"/>
      <c r="S91" s="94"/>
      <c r="T91" s="94"/>
      <c r="U91" s="89"/>
      <c r="V91" s="94"/>
      <c r="W91" s="94"/>
      <c r="X91" s="89"/>
      <c r="Y91" s="94"/>
      <c r="Z91" s="94"/>
      <c r="AA91" s="89"/>
      <c r="AB91" s="94"/>
      <c r="AC91" s="94"/>
      <c r="AD91" s="89"/>
      <c r="AE91" s="94"/>
      <c r="AF91" s="94"/>
      <c r="AG91" s="89"/>
      <c r="AH91" s="94"/>
      <c r="AI91" s="94"/>
      <c r="AJ91" s="89"/>
      <c r="AK91" s="94"/>
      <c r="AL91" s="94"/>
      <c r="AM91" s="89"/>
      <c r="AN91" s="94"/>
      <c r="AO91" s="94"/>
      <c r="AP91" s="89"/>
      <c r="AQ91" s="94"/>
      <c r="AR91" s="94"/>
      <c r="AS91" s="89"/>
      <c r="AT91" s="94"/>
      <c r="AU91" s="94"/>
      <c r="AV91" s="89"/>
      <c r="AW91" s="94"/>
      <c r="AX91" s="94"/>
      <c r="AY91" s="89"/>
    </row>
    <row r="92" spans="1:51" ht="15.75" customHeight="1">
      <c r="A92" s="525"/>
      <c r="B92" s="457"/>
      <c r="C92" s="458"/>
      <c r="D92" s="519"/>
      <c r="E92" s="96" t="s">
        <v>377</v>
      </c>
      <c r="F92" s="23" t="s">
        <v>490</v>
      </c>
      <c r="G92" s="84"/>
      <c r="H92" s="84"/>
      <c r="I92" s="85"/>
      <c r="J92" s="84"/>
      <c r="K92" s="84"/>
      <c r="L92" s="85"/>
      <c r="M92" s="84"/>
      <c r="N92" s="84"/>
      <c r="O92" s="85"/>
      <c r="P92" s="84"/>
      <c r="Q92" s="84"/>
      <c r="R92" s="85"/>
      <c r="S92" s="84"/>
      <c r="T92" s="84"/>
      <c r="U92" s="85"/>
      <c r="V92" s="84"/>
      <c r="W92" s="84"/>
      <c r="X92" s="85"/>
      <c r="Y92" s="84"/>
      <c r="Z92" s="84"/>
      <c r="AA92" s="85"/>
      <c r="AB92" s="84"/>
      <c r="AC92" s="84"/>
      <c r="AD92" s="85"/>
      <c r="AE92" s="84"/>
      <c r="AF92" s="84"/>
      <c r="AG92" s="85"/>
      <c r="AH92" s="84"/>
      <c r="AI92" s="84"/>
      <c r="AJ92" s="85"/>
      <c r="AK92" s="84"/>
      <c r="AL92" s="84"/>
      <c r="AM92" s="85"/>
      <c r="AN92" s="84"/>
      <c r="AO92" s="84"/>
      <c r="AP92" s="85"/>
      <c r="AQ92" s="84"/>
      <c r="AR92" s="84"/>
      <c r="AS92" s="85"/>
      <c r="AT92" s="84"/>
      <c r="AU92" s="84"/>
      <c r="AV92" s="85"/>
      <c r="AW92" s="84"/>
      <c r="AX92" s="84"/>
      <c r="AY92" s="85"/>
    </row>
    <row r="93" spans="1:51" ht="15.75" customHeight="1">
      <c r="A93" s="525"/>
      <c r="B93" s="457"/>
      <c r="C93" s="521" t="s">
        <v>491</v>
      </c>
      <c r="D93" s="520" t="s">
        <v>162</v>
      </c>
      <c r="E93" s="93" t="s">
        <v>373</v>
      </c>
      <c r="F93" s="27" t="s">
        <v>492</v>
      </c>
      <c r="G93" s="94"/>
      <c r="H93" s="94"/>
      <c r="I93" s="89"/>
      <c r="J93" s="94"/>
      <c r="K93" s="94"/>
      <c r="L93" s="89"/>
      <c r="M93" s="94"/>
      <c r="N93" s="94"/>
      <c r="O93" s="89"/>
      <c r="P93" s="94"/>
      <c r="Q93" s="94"/>
      <c r="R93" s="89"/>
      <c r="S93" s="94"/>
      <c r="T93" s="94"/>
      <c r="U93" s="89"/>
      <c r="V93" s="94"/>
      <c r="W93" s="94"/>
      <c r="X93" s="89"/>
      <c r="Y93" s="94"/>
      <c r="Z93" s="94"/>
      <c r="AA93" s="89"/>
      <c r="AB93" s="94"/>
      <c r="AC93" s="94"/>
      <c r="AD93" s="89"/>
      <c r="AE93" s="94"/>
      <c r="AF93" s="94"/>
      <c r="AG93" s="89"/>
      <c r="AH93" s="94"/>
      <c r="AI93" s="94"/>
      <c r="AJ93" s="89"/>
      <c r="AK93" s="94"/>
      <c r="AL93" s="94"/>
      <c r="AM93" s="89"/>
      <c r="AN93" s="94"/>
      <c r="AO93" s="94"/>
      <c r="AP93" s="89"/>
      <c r="AQ93" s="94"/>
      <c r="AR93" s="94"/>
      <c r="AS93" s="89"/>
      <c r="AT93" s="94"/>
      <c r="AU93" s="94"/>
      <c r="AV93" s="89"/>
      <c r="AW93" s="94"/>
      <c r="AX93" s="94"/>
      <c r="AY93" s="89"/>
    </row>
    <row r="94" spans="1:51" ht="15.75" customHeight="1">
      <c r="A94" s="525"/>
      <c r="B94" s="457"/>
      <c r="C94" s="457"/>
      <c r="D94" s="516"/>
      <c r="E94" s="93" t="s">
        <v>375</v>
      </c>
      <c r="F94" s="27" t="s">
        <v>493</v>
      </c>
      <c r="G94" s="94"/>
      <c r="H94" s="94"/>
      <c r="I94" s="89"/>
      <c r="J94" s="94"/>
      <c r="K94" s="94"/>
      <c r="L94" s="89"/>
      <c r="M94" s="94"/>
      <c r="N94" s="94"/>
      <c r="O94" s="89"/>
      <c r="P94" s="94"/>
      <c r="Q94" s="94"/>
      <c r="R94" s="89"/>
      <c r="S94" s="94"/>
      <c r="T94" s="94"/>
      <c r="U94" s="89"/>
      <c r="V94" s="94"/>
      <c r="W94" s="94"/>
      <c r="X94" s="89"/>
      <c r="Y94" s="94"/>
      <c r="Z94" s="94"/>
      <c r="AA94" s="89"/>
      <c r="AB94" s="94"/>
      <c r="AC94" s="94"/>
      <c r="AD94" s="89"/>
      <c r="AE94" s="94"/>
      <c r="AF94" s="94"/>
      <c r="AG94" s="89"/>
      <c r="AH94" s="94"/>
      <c r="AI94" s="94"/>
      <c r="AJ94" s="89"/>
      <c r="AK94" s="94"/>
      <c r="AL94" s="94"/>
      <c r="AM94" s="89"/>
      <c r="AN94" s="94"/>
      <c r="AO94" s="94"/>
      <c r="AP94" s="89"/>
      <c r="AQ94" s="94"/>
      <c r="AR94" s="94"/>
      <c r="AS94" s="89"/>
      <c r="AT94" s="94"/>
      <c r="AU94" s="94"/>
      <c r="AV94" s="89"/>
      <c r="AW94" s="94"/>
      <c r="AX94" s="94"/>
      <c r="AY94" s="89"/>
    </row>
    <row r="95" spans="1:51" ht="15.75" customHeight="1">
      <c r="A95" s="525"/>
      <c r="B95" s="458"/>
      <c r="C95" s="458"/>
      <c r="D95" s="519"/>
      <c r="E95" s="96" t="s">
        <v>377</v>
      </c>
      <c r="F95" s="23" t="s">
        <v>494</v>
      </c>
      <c r="G95" s="84"/>
      <c r="H95" s="84"/>
      <c r="I95" s="85"/>
      <c r="J95" s="84"/>
      <c r="K95" s="84"/>
      <c r="L95" s="85"/>
      <c r="M95" s="84"/>
      <c r="N95" s="84"/>
      <c r="O95" s="85"/>
      <c r="P95" s="84"/>
      <c r="Q95" s="84"/>
      <c r="R95" s="85"/>
      <c r="S95" s="84"/>
      <c r="T95" s="84"/>
      <c r="U95" s="85"/>
      <c r="V95" s="84"/>
      <c r="W95" s="84"/>
      <c r="X95" s="85"/>
      <c r="Y95" s="84"/>
      <c r="Z95" s="84"/>
      <c r="AA95" s="85"/>
      <c r="AB95" s="84"/>
      <c r="AC95" s="84"/>
      <c r="AD95" s="85"/>
      <c r="AE95" s="84"/>
      <c r="AF95" s="84"/>
      <c r="AG95" s="85"/>
      <c r="AH95" s="84"/>
      <c r="AI95" s="84"/>
      <c r="AJ95" s="85"/>
      <c r="AK95" s="84"/>
      <c r="AL95" s="84"/>
      <c r="AM95" s="85"/>
      <c r="AN95" s="84"/>
      <c r="AO95" s="84"/>
      <c r="AP95" s="85"/>
      <c r="AQ95" s="84"/>
      <c r="AR95" s="84"/>
      <c r="AS95" s="85"/>
      <c r="AT95" s="84"/>
      <c r="AU95" s="84"/>
      <c r="AV95" s="85"/>
      <c r="AW95" s="84"/>
      <c r="AX95" s="84"/>
      <c r="AY95" s="85"/>
    </row>
    <row r="96" spans="1:51" ht="15.75" customHeight="1">
      <c r="A96" s="525"/>
      <c r="B96" s="521" t="s">
        <v>164</v>
      </c>
      <c r="C96" s="521" t="s">
        <v>495</v>
      </c>
      <c r="D96" s="520" t="s">
        <v>496</v>
      </c>
      <c r="E96" s="93" t="s">
        <v>373</v>
      </c>
      <c r="F96" s="27" t="s">
        <v>479</v>
      </c>
      <c r="G96" s="94"/>
      <c r="H96" s="94"/>
      <c r="I96" s="89"/>
      <c r="J96" s="94"/>
      <c r="K96" s="94"/>
      <c r="L96" s="89"/>
      <c r="M96" s="94"/>
      <c r="N96" s="94"/>
      <c r="O96" s="89"/>
      <c r="P96" s="94"/>
      <c r="Q96" s="94"/>
      <c r="R96" s="89"/>
      <c r="S96" s="94"/>
      <c r="T96" s="94"/>
      <c r="U96" s="89"/>
      <c r="V96" s="94"/>
      <c r="W96" s="94"/>
      <c r="X96" s="89"/>
      <c r="Y96" s="94"/>
      <c r="Z96" s="94"/>
      <c r="AA96" s="89"/>
      <c r="AB96" s="94"/>
      <c r="AC96" s="94"/>
      <c r="AD96" s="89"/>
      <c r="AE96" s="94"/>
      <c r="AF96" s="94"/>
      <c r="AG96" s="89"/>
      <c r="AH96" s="94"/>
      <c r="AI96" s="94"/>
      <c r="AJ96" s="89"/>
      <c r="AK96" s="94"/>
      <c r="AL96" s="94"/>
      <c r="AM96" s="89"/>
      <c r="AN96" s="94"/>
      <c r="AO96" s="94"/>
      <c r="AP96" s="89"/>
      <c r="AQ96" s="94"/>
      <c r="AR96" s="94"/>
      <c r="AS96" s="89"/>
      <c r="AT96" s="94"/>
      <c r="AU96" s="94"/>
      <c r="AV96" s="89" t="s">
        <v>358</v>
      </c>
      <c r="AW96" s="94"/>
      <c r="AX96" s="94"/>
      <c r="AY96" s="89"/>
    </row>
    <row r="97" spans="1:51" ht="15.75" customHeight="1">
      <c r="A97" s="525"/>
      <c r="B97" s="457"/>
      <c r="C97" s="457"/>
      <c r="D97" s="516"/>
      <c r="E97" s="93" t="s">
        <v>375</v>
      </c>
      <c r="F97" s="27" t="s">
        <v>457</v>
      </c>
      <c r="G97" s="94"/>
      <c r="H97" s="94"/>
      <c r="I97" s="89"/>
      <c r="J97" s="94"/>
      <c r="K97" s="94"/>
      <c r="L97" s="89"/>
      <c r="M97" s="94"/>
      <c r="N97" s="94"/>
      <c r="O97" s="89"/>
      <c r="P97" s="94"/>
      <c r="Q97" s="94"/>
      <c r="R97" s="89"/>
      <c r="S97" s="94"/>
      <c r="T97" s="94"/>
      <c r="U97" s="89"/>
      <c r="V97" s="94"/>
      <c r="W97" s="94"/>
      <c r="X97" s="89"/>
      <c r="Y97" s="94"/>
      <c r="Z97" s="94"/>
      <c r="AA97" s="89"/>
      <c r="AB97" s="94"/>
      <c r="AC97" s="94"/>
      <c r="AD97" s="89"/>
      <c r="AE97" s="94"/>
      <c r="AF97" s="94"/>
      <c r="AG97" s="89"/>
      <c r="AH97" s="94"/>
      <c r="AI97" s="94"/>
      <c r="AJ97" s="89"/>
      <c r="AK97" s="94"/>
      <c r="AL97" s="94"/>
      <c r="AM97" s="89"/>
      <c r="AN97" s="94"/>
      <c r="AO97" s="94"/>
      <c r="AP97" s="89"/>
      <c r="AQ97" s="94"/>
      <c r="AR97" s="94"/>
      <c r="AS97" s="89"/>
      <c r="AT97" s="94"/>
      <c r="AU97" s="94"/>
      <c r="AV97" s="98" t="s">
        <v>358</v>
      </c>
      <c r="AW97" s="94"/>
      <c r="AX97" s="94"/>
      <c r="AY97" s="89"/>
    </row>
    <row r="98" spans="1:51" ht="15.75" customHeight="1">
      <c r="A98" s="525"/>
      <c r="B98" s="457"/>
      <c r="C98" s="458"/>
      <c r="D98" s="519"/>
      <c r="E98" s="96" t="s">
        <v>377</v>
      </c>
      <c r="F98" s="23" t="s">
        <v>458</v>
      </c>
      <c r="G98" s="84"/>
      <c r="H98" s="84"/>
      <c r="I98" s="85"/>
      <c r="J98" s="84"/>
      <c r="K98" s="84"/>
      <c r="L98" s="85"/>
      <c r="M98" s="84"/>
      <c r="N98" s="84"/>
      <c r="O98" s="85"/>
      <c r="P98" s="84"/>
      <c r="Q98" s="84"/>
      <c r="R98" s="85"/>
      <c r="S98" s="84"/>
      <c r="T98" s="84"/>
      <c r="U98" s="85"/>
      <c r="V98" s="84"/>
      <c r="W98" s="84"/>
      <c r="X98" s="85"/>
      <c r="Y98" s="84"/>
      <c r="Z98" s="84"/>
      <c r="AA98" s="85"/>
      <c r="AB98" s="84"/>
      <c r="AC98" s="84"/>
      <c r="AD98" s="85"/>
      <c r="AE98" s="84"/>
      <c r="AF98" s="84"/>
      <c r="AG98" s="85"/>
      <c r="AH98" s="84"/>
      <c r="AI98" s="84"/>
      <c r="AJ98" s="85"/>
      <c r="AK98" s="84"/>
      <c r="AL98" s="84"/>
      <c r="AM98" s="85"/>
      <c r="AN98" s="84"/>
      <c r="AO98" s="84"/>
      <c r="AP98" s="85"/>
      <c r="AQ98" s="84"/>
      <c r="AR98" s="84"/>
      <c r="AS98" s="85"/>
      <c r="AT98" s="84"/>
      <c r="AU98" s="84"/>
      <c r="AV98" s="97" t="s">
        <v>358</v>
      </c>
      <c r="AW98" s="84"/>
      <c r="AX98" s="84"/>
      <c r="AY98" s="85"/>
    </row>
    <row r="99" spans="1:51" ht="15.75" customHeight="1">
      <c r="A99" s="525"/>
      <c r="B99" s="457"/>
      <c r="C99" s="521" t="s">
        <v>497</v>
      </c>
      <c r="D99" s="520" t="s">
        <v>498</v>
      </c>
      <c r="E99" s="93" t="s">
        <v>373</v>
      </c>
      <c r="F99" s="27" t="s">
        <v>479</v>
      </c>
      <c r="G99" s="94"/>
      <c r="H99" s="94"/>
      <c r="I99" s="89"/>
      <c r="J99" s="94"/>
      <c r="K99" s="94"/>
      <c r="L99" s="89"/>
      <c r="M99" s="94"/>
      <c r="N99" s="94"/>
      <c r="O99" s="89"/>
      <c r="P99" s="94"/>
      <c r="Q99" s="94"/>
      <c r="R99" s="89"/>
      <c r="S99" s="94"/>
      <c r="T99" s="94"/>
      <c r="U99" s="89"/>
      <c r="V99" s="94"/>
      <c r="W99" s="94"/>
      <c r="X99" s="89"/>
      <c r="Y99" s="94"/>
      <c r="Z99" s="94"/>
      <c r="AA99" s="89"/>
      <c r="AB99" s="94"/>
      <c r="AC99" s="94"/>
      <c r="AD99" s="89"/>
      <c r="AE99" s="94"/>
      <c r="AF99" s="94"/>
      <c r="AG99" s="89"/>
      <c r="AH99" s="94"/>
      <c r="AI99" s="94"/>
      <c r="AJ99" s="89"/>
      <c r="AK99" s="94"/>
      <c r="AL99" s="94"/>
      <c r="AM99" s="89"/>
      <c r="AN99" s="94"/>
      <c r="AO99" s="94"/>
      <c r="AP99" s="89"/>
      <c r="AQ99" s="94"/>
      <c r="AR99" s="94"/>
      <c r="AS99" s="89"/>
      <c r="AT99" s="94"/>
      <c r="AU99" s="94"/>
      <c r="AV99" s="98" t="s">
        <v>358</v>
      </c>
      <c r="AW99" s="94"/>
      <c r="AX99" s="94"/>
      <c r="AY99" s="89"/>
    </row>
    <row r="100" spans="1:51" ht="15.75" customHeight="1">
      <c r="A100" s="525"/>
      <c r="B100" s="457"/>
      <c r="C100" s="457"/>
      <c r="D100" s="516"/>
      <c r="E100" s="93" t="s">
        <v>375</v>
      </c>
      <c r="F100" s="27" t="s">
        <v>457</v>
      </c>
      <c r="G100" s="94"/>
      <c r="H100" s="94"/>
      <c r="I100" s="89"/>
      <c r="J100" s="94"/>
      <c r="K100" s="94"/>
      <c r="L100" s="89"/>
      <c r="M100" s="94"/>
      <c r="N100" s="94"/>
      <c r="O100" s="89"/>
      <c r="P100" s="94"/>
      <c r="Q100" s="94"/>
      <c r="R100" s="89"/>
      <c r="S100" s="94"/>
      <c r="T100" s="94"/>
      <c r="U100" s="89"/>
      <c r="V100" s="94"/>
      <c r="W100" s="94"/>
      <c r="X100" s="89"/>
      <c r="Y100" s="94"/>
      <c r="Z100" s="94"/>
      <c r="AA100" s="89"/>
      <c r="AB100" s="94"/>
      <c r="AC100" s="94"/>
      <c r="AD100" s="89"/>
      <c r="AE100" s="94"/>
      <c r="AF100" s="94"/>
      <c r="AG100" s="89"/>
      <c r="AH100" s="94"/>
      <c r="AI100" s="94"/>
      <c r="AJ100" s="89"/>
      <c r="AK100" s="94"/>
      <c r="AL100" s="94"/>
      <c r="AM100" s="89"/>
      <c r="AN100" s="94"/>
      <c r="AO100" s="94"/>
      <c r="AP100" s="89"/>
      <c r="AQ100" s="94"/>
      <c r="AR100" s="94"/>
      <c r="AS100" s="89"/>
      <c r="AT100" s="94"/>
      <c r="AU100" s="94"/>
      <c r="AV100" s="98" t="s">
        <v>358</v>
      </c>
      <c r="AW100" s="94"/>
      <c r="AX100" s="94"/>
      <c r="AY100" s="89"/>
    </row>
    <row r="101" spans="1:51" ht="15.75" customHeight="1">
      <c r="A101" s="525"/>
      <c r="B101" s="457"/>
      <c r="C101" s="458"/>
      <c r="D101" s="519"/>
      <c r="E101" s="96" t="s">
        <v>377</v>
      </c>
      <c r="F101" s="23" t="s">
        <v>458</v>
      </c>
      <c r="G101" s="84"/>
      <c r="H101" s="84"/>
      <c r="I101" s="85"/>
      <c r="J101" s="84"/>
      <c r="K101" s="84"/>
      <c r="L101" s="85"/>
      <c r="M101" s="84"/>
      <c r="N101" s="84"/>
      <c r="O101" s="85"/>
      <c r="P101" s="84"/>
      <c r="Q101" s="84"/>
      <c r="R101" s="85"/>
      <c r="S101" s="84"/>
      <c r="T101" s="84"/>
      <c r="U101" s="85"/>
      <c r="V101" s="84"/>
      <c r="W101" s="84"/>
      <c r="X101" s="85"/>
      <c r="Y101" s="84"/>
      <c r="Z101" s="84"/>
      <c r="AA101" s="85"/>
      <c r="AB101" s="84"/>
      <c r="AC101" s="84"/>
      <c r="AD101" s="85"/>
      <c r="AE101" s="84"/>
      <c r="AF101" s="84"/>
      <c r="AG101" s="85"/>
      <c r="AH101" s="84"/>
      <c r="AI101" s="84"/>
      <c r="AJ101" s="85"/>
      <c r="AK101" s="84"/>
      <c r="AL101" s="84"/>
      <c r="AM101" s="85"/>
      <c r="AN101" s="84"/>
      <c r="AO101" s="84"/>
      <c r="AP101" s="85"/>
      <c r="AQ101" s="84"/>
      <c r="AR101" s="84"/>
      <c r="AS101" s="85"/>
      <c r="AT101" s="84"/>
      <c r="AU101" s="84"/>
      <c r="AV101" s="97" t="s">
        <v>358</v>
      </c>
      <c r="AW101" s="84"/>
      <c r="AX101" s="84"/>
      <c r="AY101" s="85"/>
    </row>
    <row r="102" spans="1:51" ht="15.75" customHeight="1">
      <c r="A102" s="525"/>
      <c r="B102" s="457"/>
      <c r="C102" s="521" t="s">
        <v>499</v>
      </c>
      <c r="D102" s="520" t="s">
        <v>500</v>
      </c>
      <c r="E102" s="93" t="s">
        <v>373</v>
      </c>
      <c r="F102" s="27" t="s">
        <v>479</v>
      </c>
      <c r="G102" s="94"/>
      <c r="H102" s="94"/>
      <c r="I102" s="89"/>
      <c r="J102" s="94"/>
      <c r="K102" s="94"/>
      <c r="L102" s="89"/>
      <c r="M102" s="94"/>
      <c r="N102" s="94"/>
      <c r="O102" s="89"/>
      <c r="P102" s="94"/>
      <c r="Q102" s="94"/>
      <c r="R102" s="89"/>
      <c r="S102" s="94"/>
      <c r="T102" s="94"/>
      <c r="U102" s="89"/>
      <c r="V102" s="94"/>
      <c r="W102" s="94"/>
      <c r="X102" s="89"/>
      <c r="Y102" s="94"/>
      <c r="Z102" s="94"/>
      <c r="AA102" s="89"/>
      <c r="AB102" s="94"/>
      <c r="AC102" s="94"/>
      <c r="AD102" s="89"/>
      <c r="AE102" s="94"/>
      <c r="AF102" s="94"/>
      <c r="AG102" s="89"/>
      <c r="AH102" s="94"/>
      <c r="AI102" s="94"/>
      <c r="AJ102" s="89"/>
      <c r="AK102" s="94"/>
      <c r="AL102" s="94"/>
      <c r="AM102" s="89"/>
      <c r="AN102" s="94"/>
      <c r="AO102" s="94"/>
      <c r="AP102" s="89"/>
      <c r="AQ102" s="94"/>
      <c r="AR102" s="94"/>
      <c r="AS102" s="89"/>
      <c r="AT102" s="94"/>
      <c r="AU102" s="94"/>
      <c r="AV102" s="98" t="s">
        <v>358</v>
      </c>
      <c r="AW102" s="94"/>
      <c r="AX102" s="94"/>
      <c r="AY102" s="89"/>
    </row>
    <row r="103" spans="1:51" ht="15.75" customHeight="1">
      <c r="A103" s="525"/>
      <c r="B103" s="457"/>
      <c r="C103" s="457"/>
      <c r="D103" s="516"/>
      <c r="E103" s="93" t="s">
        <v>375</v>
      </c>
      <c r="F103" s="27" t="s">
        <v>457</v>
      </c>
      <c r="G103" s="94"/>
      <c r="H103" s="94"/>
      <c r="I103" s="89"/>
      <c r="J103" s="94"/>
      <c r="K103" s="94"/>
      <c r="L103" s="89"/>
      <c r="M103" s="94"/>
      <c r="N103" s="94"/>
      <c r="O103" s="89"/>
      <c r="P103" s="94"/>
      <c r="Q103" s="94"/>
      <c r="R103" s="89"/>
      <c r="S103" s="94"/>
      <c r="T103" s="94"/>
      <c r="U103" s="89"/>
      <c r="V103" s="94"/>
      <c r="W103" s="94"/>
      <c r="X103" s="89"/>
      <c r="Y103" s="94"/>
      <c r="Z103" s="94"/>
      <c r="AA103" s="89"/>
      <c r="AB103" s="94"/>
      <c r="AC103" s="94"/>
      <c r="AD103" s="89"/>
      <c r="AE103" s="94"/>
      <c r="AF103" s="94"/>
      <c r="AG103" s="89"/>
      <c r="AH103" s="94"/>
      <c r="AI103" s="94"/>
      <c r="AJ103" s="89"/>
      <c r="AK103" s="94"/>
      <c r="AL103" s="94"/>
      <c r="AM103" s="89"/>
      <c r="AN103" s="94"/>
      <c r="AO103" s="94"/>
      <c r="AP103" s="89"/>
      <c r="AQ103" s="94"/>
      <c r="AR103" s="94"/>
      <c r="AS103" s="89"/>
      <c r="AT103" s="94"/>
      <c r="AU103" s="94"/>
      <c r="AV103" s="98" t="s">
        <v>358</v>
      </c>
      <c r="AW103" s="94"/>
      <c r="AX103" s="94"/>
      <c r="AY103" s="89"/>
    </row>
    <row r="104" spans="1:51" ht="15.75" customHeight="1">
      <c r="A104" s="525"/>
      <c r="B104" s="458"/>
      <c r="C104" s="458"/>
      <c r="D104" s="519"/>
      <c r="E104" s="96" t="s">
        <v>377</v>
      </c>
      <c r="F104" s="23" t="s">
        <v>458</v>
      </c>
      <c r="G104" s="84"/>
      <c r="H104" s="84"/>
      <c r="I104" s="85"/>
      <c r="J104" s="84"/>
      <c r="K104" s="84"/>
      <c r="L104" s="85"/>
      <c r="M104" s="84"/>
      <c r="N104" s="84"/>
      <c r="O104" s="85"/>
      <c r="P104" s="84"/>
      <c r="Q104" s="84"/>
      <c r="R104" s="85"/>
      <c r="S104" s="84"/>
      <c r="T104" s="84"/>
      <c r="U104" s="85"/>
      <c r="V104" s="84"/>
      <c r="W104" s="84"/>
      <c r="X104" s="85"/>
      <c r="Y104" s="84"/>
      <c r="Z104" s="84"/>
      <c r="AA104" s="85"/>
      <c r="AB104" s="84"/>
      <c r="AC104" s="84"/>
      <c r="AD104" s="85"/>
      <c r="AE104" s="84"/>
      <c r="AF104" s="84"/>
      <c r="AG104" s="85"/>
      <c r="AH104" s="84"/>
      <c r="AI104" s="84"/>
      <c r="AJ104" s="85"/>
      <c r="AK104" s="84"/>
      <c r="AL104" s="84"/>
      <c r="AM104" s="85"/>
      <c r="AN104" s="84"/>
      <c r="AO104" s="84"/>
      <c r="AP104" s="85"/>
      <c r="AQ104" s="84"/>
      <c r="AR104" s="84"/>
      <c r="AS104" s="85"/>
      <c r="AT104" s="84"/>
      <c r="AU104" s="84"/>
      <c r="AV104" s="97" t="s">
        <v>358</v>
      </c>
      <c r="AW104" s="84"/>
      <c r="AX104" s="84"/>
      <c r="AY104" s="85"/>
    </row>
    <row r="105" spans="1:51" ht="15.75" customHeight="1">
      <c r="A105" s="525"/>
      <c r="B105" s="521" t="s">
        <v>343</v>
      </c>
      <c r="C105" s="521" t="s">
        <v>501</v>
      </c>
      <c r="D105" s="520" t="s">
        <v>170</v>
      </c>
      <c r="E105" s="93" t="s">
        <v>373</v>
      </c>
      <c r="F105" s="27" t="s">
        <v>502</v>
      </c>
      <c r="G105" s="94"/>
      <c r="H105" s="94"/>
      <c r="I105" s="89"/>
      <c r="J105" s="94"/>
      <c r="K105" s="94"/>
      <c r="L105" s="89"/>
      <c r="M105" s="94"/>
      <c r="N105" s="94"/>
      <c r="O105" s="89"/>
      <c r="P105" s="94"/>
      <c r="Q105" s="94"/>
      <c r="R105" s="89"/>
      <c r="S105" s="94"/>
      <c r="T105" s="94"/>
      <c r="U105" s="89"/>
      <c r="V105" s="94"/>
      <c r="W105" s="94"/>
      <c r="X105" s="89"/>
      <c r="Y105" s="94"/>
      <c r="Z105" s="94"/>
      <c r="AA105" s="89"/>
      <c r="AB105" s="94"/>
      <c r="AC105" s="94"/>
      <c r="AD105" s="89"/>
      <c r="AE105" s="94"/>
      <c r="AF105" s="94"/>
      <c r="AG105" s="89"/>
      <c r="AH105" s="94"/>
      <c r="AI105" s="94"/>
      <c r="AJ105" s="89"/>
      <c r="AK105" s="94"/>
      <c r="AL105" s="94"/>
      <c r="AM105" s="89"/>
      <c r="AN105" s="94"/>
      <c r="AO105" s="94"/>
      <c r="AP105" s="89"/>
      <c r="AQ105" s="94"/>
      <c r="AR105" s="95" t="s">
        <v>358</v>
      </c>
      <c r="AS105" s="89"/>
      <c r="AT105" s="94"/>
      <c r="AU105" s="94"/>
      <c r="AV105" s="89"/>
      <c r="AW105" s="94"/>
      <c r="AX105" s="94"/>
      <c r="AY105" s="89"/>
    </row>
    <row r="106" spans="1:51" ht="15.75" customHeight="1">
      <c r="A106" s="525"/>
      <c r="B106" s="457"/>
      <c r="C106" s="457"/>
      <c r="D106" s="516"/>
      <c r="E106" s="93" t="s">
        <v>375</v>
      </c>
      <c r="F106" s="27" t="s">
        <v>503</v>
      </c>
      <c r="G106" s="94"/>
      <c r="H106" s="94"/>
      <c r="I106" s="89"/>
      <c r="J106" s="94"/>
      <c r="K106" s="94"/>
      <c r="L106" s="89"/>
      <c r="M106" s="94"/>
      <c r="N106" s="94"/>
      <c r="O106" s="89"/>
      <c r="P106" s="94"/>
      <c r="Q106" s="94"/>
      <c r="R106" s="89"/>
      <c r="S106" s="94"/>
      <c r="T106" s="94"/>
      <c r="U106" s="89"/>
      <c r="V106" s="94"/>
      <c r="W106" s="94"/>
      <c r="X106" s="89"/>
      <c r="Y106" s="94"/>
      <c r="Z106" s="94"/>
      <c r="AA106" s="89"/>
      <c r="AB106" s="94"/>
      <c r="AC106" s="94"/>
      <c r="AD106" s="89"/>
      <c r="AE106" s="94"/>
      <c r="AF106" s="94"/>
      <c r="AG106" s="89"/>
      <c r="AH106" s="94"/>
      <c r="AI106" s="94"/>
      <c r="AJ106" s="89"/>
      <c r="AK106" s="94"/>
      <c r="AL106" s="94"/>
      <c r="AM106" s="89"/>
      <c r="AN106" s="94"/>
      <c r="AO106" s="94"/>
      <c r="AP106" s="89"/>
      <c r="AQ106" s="94"/>
      <c r="AR106" s="94"/>
      <c r="AS106" s="98" t="s">
        <v>358</v>
      </c>
      <c r="AT106" s="94"/>
      <c r="AU106" s="94"/>
      <c r="AV106" s="89"/>
      <c r="AW106" s="94"/>
      <c r="AX106" s="95" t="s">
        <v>358</v>
      </c>
      <c r="AY106" s="89"/>
    </row>
    <row r="107" spans="1:51" ht="15.75" customHeight="1">
      <c r="A107" s="525"/>
      <c r="B107" s="457"/>
      <c r="C107" s="458"/>
      <c r="D107" s="517"/>
      <c r="E107" s="96" t="s">
        <v>377</v>
      </c>
      <c r="F107" s="23" t="s">
        <v>504</v>
      </c>
      <c r="G107" s="94"/>
      <c r="H107" s="94"/>
      <c r="I107" s="89"/>
      <c r="J107" s="94"/>
      <c r="K107" s="94"/>
      <c r="L107" s="89"/>
      <c r="M107" s="94"/>
      <c r="N107" s="94"/>
      <c r="O107" s="89"/>
      <c r="P107" s="94"/>
      <c r="Q107" s="94"/>
      <c r="R107" s="89"/>
      <c r="S107" s="94"/>
      <c r="T107" s="94"/>
      <c r="U107" s="89"/>
      <c r="V107" s="94"/>
      <c r="W107" s="94"/>
      <c r="X107" s="89"/>
      <c r="Y107" s="94"/>
      <c r="Z107" s="94"/>
      <c r="AA107" s="89"/>
      <c r="AB107" s="94"/>
      <c r="AC107" s="94"/>
      <c r="AD107" s="89"/>
      <c r="AE107" s="94"/>
      <c r="AF107" s="94"/>
      <c r="AG107" s="89"/>
      <c r="AH107" s="94"/>
      <c r="AI107" s="94"/>
      <c r="AJ107" s="89"/>
      <c r="AK107" s="94"/>
      <c r="AL107" s="94"/>
      <c r="AM107" s="89"/>
      <c r="AN107" s="94"/>
      <c r="AO107" s="94"/>
      <c r="AP107" s="89"/>
      <c r="AQ107" s="94"/>
      <c r="AR107" s="94"/>
      <c r="AS107" s="98" t="s">
        <v>358</v>
      </c>
      <c r="AT107" s="94"/>
      <c r="AU107" s="94"/>
      <c r="AV107" s="89"/>
      <c r="AW107" s="94"/>
      <c r="AX107" s="94"/>
      <c r="AY107" s="89" t="s">
        <v>354</v>
      </c>
    </row>
    <row r="108" spans="1:51" ht="15.75" customHeight="1">
      <c r="A108" s="525"/>
      <c r="B108" s="457"/>
      <c r="C108" s="521" t="s">
        <v>505</v>
      </c>
      <c r="D108" s="522" t="s">
        <v>506</v>
      </c>
      <c r="E108" s="93" t="s">
        <v>373</v>
      </c>
      <c r="F108" s="14" t="s">
        <v>507</v>
      </c>
      <c r="G108" s="94"/>
      <c r="H108" s="94"/>
      <c r="I108" s="89"/>
      <c r="J108" s="94"/>
      <c r="K108" s="94"/>
      <c r="L108" s="89"/>
      <c r="M108" s="94"/>
      <c r="N108" s="94"/>
      <c r="O108" s="89"/>
      <c r="P108" s="94"/>
      <c r="Q108" s="94"/>
      <c r="R108" s="89"/>
      <c r="S108" s="94"/>
      <c r="T108" s="94"/>
      <c r="U108" s="89"/>
      <c r="V108" s="94"/>
      <c r="W108" s="94"/>
      <c r="X108" s="89"/>
      <c r="Y108" s="94"/>
      <c r="Z108" s="94"/>
      <c r="AA108" s="89"/>
      <c r="AB108" s="94"/>
      <c r="AC108" s="94"/>
      <c r="AD108" s="89"/>
      <c r="AE108" s="94"/>
      <c r="AF108" s="94"/>
      <c r="AG108" s="89"/>
      <c r="AH108" s="94"/>
      <c r="AI108" s="94"/>
      <c r="AJ108" s="89"/>
      <c r="AK108" s="94"/>
      <c r="AL108" s="94"/>
      <c r="AM108" s="89"/>
      <c r="AN108" s="94"/>
      <c r="AO108" s="94"/>
      <c r="AP108" s="89"/>
      <c r="AQ108" s="94"/>
      <c r="AR108" s="95"/>
      <c r="AS108" s="89"/>
      <c r="AT108" s="94"/>
      <c r="AU108" s="94"/>
      <c r="AV108" s="89"/>
      <c r="AW108" s="94"/>
      <c r="AX108" s="94"/>
      <c r="AY108" s="89"/>
    </row>
    <row r="109" spans="1:51" ht="15.75" customHeight="1">
      <c r="A109" s="525"/>
      <c r="B109" s="457"/>
      <c r="C109" s="457"/>
      <c r="D109" s="516"/>
      <c r="E109" s="93" t="s">
        <v>375</v>
      </c>
      <c r="F109" s="14" t="s">
        <v>508</v>
      </c>
      <c r="G109" s="94"/>
      <c r="H109" s="94"/>
      <c r="I109" s="89"/>
      <c r="J109" s="94"/>
      <c r="K109" s="94"/>
      <c r="L109" s="89"/>
      <c r="M109" s="94"/>
      <c r="N109" s="94"/>
      <c r="O109" s="89"/>
      <c r="P109" s="94"/>
      <c r="Q109" s="94"/>
      <c r="R109" s="89"/>
      <c r="S109" s="94"/>
      <c r="T109" s="94"/>
      <c r="U109" s="89"/>
      <c r="V109" s="94"/>
      <c r="W109" s="94"/>
      <c r="X109" s="89"/>
      <c r="Y109" s="94"/>
      <c r="Z109" s="94"/>
      <c r="AA109" s="89"/>
      <c r="AB109" s="94"/>
      <c r="AC109" s="94"/>
      <c r="AD109" s="89"/>
      <c r="AE109" s="94"/>
      <c r="AF109" s="94"/>
      <c r="AG109" s="89"/>
      <c r="AH109" s="94"/>
      <c r="AI109" s="94"/>
      <c r="AJ109" s="89"/>
      <c r="AK109" s="94"/>
      <c r="AL109" s="94"/>
      <c r="AM109" s="89"/>
      <c r="AN109" s="94"/>
      <c r="AO109" s="94"/>
      <c r="AP109" s="89"/>
      <c r="AQ109" s="94"/>
      <c r="AR109" s="95"/>
      <c r="AS109" s="89"/>
      <c r="AT109" s="94"/>
      <c r="AU109" s="94"/>
      <c r="AV109" s="89"/>
      <c r="AW109" s="94"/>
      <c r="AX109" s="94"/>
      <c r="AY109" s="89"/>
    </row>
    <row r="110" spans="1:51" ht="15.75" customHeight="1">
      <c r="A110" s="525"/>
      <c r="B110" s="458"/>
      <c r="C110" s="458"/>
      <c r="D110" s="519"/>
      <c r="E110" s="96" t="s">
        <v>377</v>
      </c>
      <c r="F110" s="11" t="s">
        <v>509</v>
      </c>
      <c r="G110" s="84"/>
      <c r="H110" s="84"/>
      <c r="I110" s="85"/>
      <c r="J110" s="84"/>
      <c r="K110" s="84"/>
      <c r="L110" s="85"/>
      <c r="M110" s="84"/>
      <c r="N110" s="84"/>
      <c r="O110" s="85"/>
      <c r="P110" s="84"/>
      <c r="Q110" s="84"/>
      <c r="R110" s="85"/>
      <c r="S110" s="84"/>
      <c r="T110" s="84"/>
      <c r="U110" s="85"/>
      <c r="V110" s="84"/>
      <c r="W110" s="84"/>
      <c r="X110" s="85"/>
      <c r="Y110" s="84"/>
      <c r="Z110" s="84"/>
      <c r="AA110" s="85"/>
      <c r="AB110" s="84"/>
      <c r="AC110" s="84"/>
      <c r="AD110" s="85"/>
      <c r="AE110" s="84"/>
      <c r="AF110" s="84"/>
      <c r="AG110" s="85"/>
      <c r="AH110" s="84"/>
      <c r="AI110" s="84"/>
      <c r="AJ110" s="85"/>
      <c r="AK110" s="84"/>
      <c r="AL110" s="84"/>
      <c r="AM110" s="85"/>
      <c r="AN110" s="84"/>
      <c r="AO110" s="84"/>
      <c r="AP110" s="85"/>
      <c r="AQ110" s="84"/>
      <c r="AR110" s="103"/>
      <c r="AS110" s="85"/>
      <c r="AT110" s="84"/>
      <c r="AU110" s="84"/>
      <c r="AV110" s="85"/>
      <c r="AW110" s="84"/>
      <c r="AX110" s="84"/>
      <c r="AY110" s="85"/>
    </row>
    <row r="111" spans="1:51" ht="15.75" customHeight="1">
      <c r="A111" s="525"/>
      <c r="B111" s="521" t="s">
        <v>344</v>
      </c>
      <c r="C111" s="521" t="s">
        <v>510</v>
      </c>
      <c r="D111" s="520" t="s">
        <v>172</v>
      </c>
      <c r="E111" s="93" t="s">
        <v>373</v>
      </c>
      <c r="F111" s="27" t="s">
        <v>511</v>
      </c>
      <c r="G111" s="94"/>
      <c r="H111" s="94"/>
      <c r="I111" s="89"/>
      <c r="J111" s="94"/>
      <c r="K111" s="94"/>
      <c r="L111" s="89"/>
      <c r="M111" s="94"/>
      <c r="N111" s="94"/>
      <c r="O111" s="89"/>
      <c r="P111" s="94"/>
      <c r="Q111" s="94"/>
      <c r="R111" s="89"/>
      <c r="S111" s="94"/>
      <c r="T111" s="94"/>
      <c r="U111" s="89"/>
      <c r="V111" s="94"/>
      <c r="W111" s="94"/>
      <c r="X111" s="89"/>
      <c r="Y111" s="94"/>
      <c r="Z111" s="94"/>
      <c r="AA111" s="89"/>
      <c r="AB111" s="94"/>
      <c r="AC111" s="94"/>
      <c r="AD111" s="89"/>
      <c r="AE111" s="94"/>
      <c r="AF111" s="94"/>
      <c r="AG111" s="89"/>
      <c r="AH111" s="94"/>
      <c r="AI111" s="94"/>
      <c r="AJ111" s="89"/>
      <c r="AK111" s="94"/>
      <c r="AL111" s="94"/>
      <c r="AM111" s="89"/>
      <c r="AN111" s="94"/>
      <c r="AO111" s="94"/>
      <c r="AP111" s="89"/>
      <c r="AQ111" s="94"/>
      <c r="AR111" s="95" t="s">
        <v>358</v>
      </c>
      <c r="AS111" s="89"/>
      <c r="AT111" s="94"/>
      <c r="AU111" s="94"/>
      <c r="AV111" s="89"/>
      <c r="AW111" s="94"/>
      <c r="AX111" s="94"/>
      <c r="AY111" s="89"/>
    </row>
    <row r="112" spans="1:51" ht="15.75" customHeight="1">
      <c r="A112" s="525"/>
      <c r="B112" s="457"/>
      <c r="C112" s="457"/>
      <c r="D112" s="516"/>
      <c r="E112" s="93" t="s">
        <v>375</v>
      </c>
      <c r="F112" s="27" t="s">
        <v>512</v>
      </c>
      <c r="G112" s="94"/>
      <c r="H112" s="94"/>
      <c r="I112" s="89"/>
      <c r="J112" s="94"/>
      <c r="K112" s="94"/>
      <c r="L112" s="89"/>
      <c r="M112" s="94"/>
      <c r="N112" s="94"/>
      <c r="O112" s="89"/>
      <c r="P112" s="94"/>
      <c r="Q112" s="94"/>
      <c r="R112" s="89"/>
      <c r="S112" s="94"/>
      <c r="T112" s="94"/>
      <c r="U112" s="89"/>
      <c r="V112" s="94"/>
      <c r="W112" s="94"/>
      <c r="X112" s="89"/>
      <c r="Y112" s="94"/>
      <c r="Z112" s="94"/>
      <c r="AA112" s="89"/>
      <c r="AB112" s="94"/>
      <c r="AC112" s="94"/>
      <c r="AD112" s="89"/>
      <c r="AE112" s="94"/>
      <c r="AF112" s="94"/>
      <c r="AG112" s="89"/>
      <c r="AH112" s="94"/>
      <c r="AI112" s="94"/>
      <c r="AJ112" s="89"/>
      <c r="AK112" s="94"/>
      <c r="AL112" s="94"/>
      <c r="AM112" s="89"/>
      <c r="AN112" s="94"/>
      <c r="AO112" s="94"/>
      <c r="AP112" s="89"/>
      <c r="AQ112" s="94"/>
      <c r="AR112" s="95" t="s">
        <v>358</v>
      </c>
      <c r="AS112" s="89"/>
      <c r="AT112" s="94"/>
      <c r="AU112" s="94"/>
      <c r="AV112" s="89"/>
      <c r="AW112" s="94"/>
      <c r="AX112" s="94"/>
      <c r="AY112" s="89"/>
    </row>
    <row r="113" spans="1:51" ht="15.75" customHeight="1">
      <c r="A113" s="525"/>
      <c r="B113" s="457"/>
      <c r="C113" s="458"/>
      <c r="D113" s="519"/>
      <c r="E113" s="96" t="s">
        <v>377</v>
      </c>
      <c r="F113" s="23" t="s">
        <v>513</v>
      </c>
      <c r="G113" s="84"/>
      <c r="H113" s="84"/>
      <c r="I113" s="85"/>
      <c r="J113" s="84"/>
      <c r="K113" s="84"/>
      <c r="L113" s="85"/>
      <c r="M113" s="84"/>
      <c r="N113" s="84"/>
      <c r="O113" s="85"/>
      <c r="P113" s="84"/>
      <c r="Q113" s="84"/>
      <c r="R113" s="85"/>
      <c r="S113" s="84"/>
      <c r="T113" s="84"/>
      <c r="U113" s="85"/>
      <c r="V113" s="84"/>
      <c r="W113" s="84"/>
      <c r="X113" s="85"/>
      <c r="Y113" s="84"/>
      <c r="Z113" s="84"/>
      <c r="AA113" s="85"/>
      <c r="AB113" s="84"/>
      <c r="AC113" s="84"/>
      <c r="AD113" s="85"/>
      <c r="AE113" s="84"/>
      <c r="AF113" s="84"/>
      <c r="AG113" s="85"/>
      <c r="AH113" s="84"/>
      <c r="AI113" s="84"/>
      <c r="AJ113" s="85"/>
      <c r="AK113" s="84"/>
      <c r="AL113" s="84"/>
      <c r="AM113" s="85"/>
      <c r="AN113" s="84"/>
      <c r="AO113" s="84"/>
      <c r="AP113" s="85"/>
      <c r="AQ113" s="84"/>
      <c r="AR113" s="84"/>
      <c r="AS113" s="97" t="s">
        <v>358</v>
      </c>
      <c r="AT113" s="84"/>
      <c r="AU113" s="84"/>
      <c r="AV113" s="85"/>
      <c r="AW113" s="84"/>
      <c r="AX113" s="84"/>
      <c r="AY113" s="85"/>
    </row>
    <row r="114" spans="1:51" ht="15.75" customHeight="1">
      <c r="A114" s="525"/>
      <c r="B114" s="457"/>
      <c r="C114" s="521" t="s">
        <v>514</v>
      </c>
      <c r="D114" s="520" t="s">
        <v>174</v>
      </c>
      <c r="E114" s="93" t="s">
        <v>373</v>
      </c>
      <c r="F114" s="27" t="s">
        <v>515</v>
      </c>
      <c r="G114" s="94"/>
      <c r="H114" s="94"/>
      <c r="I114" s="89"/>
      <c r="J114" s="94"/>
      <c r="K114" s="94"/>
      <c r="L114" s="89"/>
      <c r="M114" s="94"/>
      <c r="N114" s="94"/>
      <c r="O114" s="89"/>
      <c r="P114" s="94"/>
      <c r="Q114" s="94"/>
      <c r="R114" s="89"/>
      <c r="S114" s="94"/>
      <c r="T114" s="94"/>
      <c r="U114" s="89"/>
      <c r="V114" s="94"/>
      <c r="W114" s="94"/>
      <c r="X114" s="89"/>
      <c r="Y114" s="94"/>
      <c r="Z114" s="94"/>
      <c r="AA114" s="89"/>
      <c r="AB114" s="94"/>
      <c r="AC114" s="94"/>
      <c r="AD114" s="89"/>
      <c r="AE114" s="94"/>
      <c r="AF114" s="94"/>
      <c r="AG114" s="89"/>
      <c r="AH114" s="94"/>
      <c r="AI114" s="94"/>
      <c r="AJ114" s="89"/>
      <c r="AK114" s="94"/>
      <c r="AL114" s="94"/>
      <c r="AM114" s="89"/>
      <c r="AN114" s="94"/>
      <c r="AO114" s="94"/>
      <c r="AP114" s="89"/>
      <c r="AQ114" s="94"/>
      <c r="AR114" s="94"/>
      <c r="AS114" s="98" t="s">
        <v>358</v>
      </c>
      <c r="AT114" s="94"/>
      <c r="AU114" s="94"/>
      <c r="AV114" s="89"/>
      <c r="AW114" s="94"/>
      <c r="AX114" s="94"/>
      <c r="AY114" s="89"/>
    </row>
    <row r="115" spans="1:51" ht="15.75" customHeight="1">
      <c r="A115" s="525"/>
      <c r="B115" s="457"/>
      <c r="C115" s="457"/>
      <c r="D115" s="516"/>
      <c r="E115" s="93" t="s">
        <v>375</v>
      </c>
      <c r="F115" s="27" t="s">
        <v>516</v>
      </c>
      <c r="G115" s="94"/>
      <c r="H115" s="94"/>
      <c r="I115" s="89"/>
      <c r="J115" s="94"/>
      <c r="K115" s="94"/>
      <c r="L115" s="89"/>
      <c r="M115" s="94"/>
      <c r="N115" s="94"/>
      <c r="O115" s="89"/>
      <c r="P115" s="94"/>
      <c r="Q115" s="94"/>
      <c r="R115" s="89"/>
      <c r="S115" s="94"/>
      <c r="T115" s="94"/>
      <c r="U115" s="89"/>
      <c r="V115" s="94"/>
      <c r="W115" s="94"/>
      <c r="X115" s="89"/>
      <c r="Y115" s="94"/>
      <c r="Z115" s="94"/>
      <c r="AA115" s="89"/>
      <c r="AB115" s="94"/>
      <c r="AC115" s="94"/>
      <c r="AD115" s="89"/>
      <c r="AE115" s="94"/>
      <c r="AF115" s="94"/>
      <c r="AG115" s="89"/>
      <c r="AH115" s="94"/>
      <c r="AI115" s="94"/>
      <c r="AJ115" s="89"/>
      <c r="AK115" s="94"/>
      <c r="AL115" s="94"/>
      <c r="AM115" s="89"/>
      <c r="AN115" s="94"/>
      <c r="AO115" s="94"/>
      <c r="AP115" s="89"/>
      <c r="AQ115" s="94"/>
      <c r="AR115" s="94"/>
      <c r="AS115" s="98" t="s">
        <v>358</v>
      </c>
      <c r="AT115" s="94"/>
      <c r="AU115" s="94"/>
      <c r="AV115" s="89"/>
      <c r="AW115" s="94"/>
      <c r="AX115" s="94"/>
      <c r="AY115" s="89"/>
    </row>
    <row r="116" spans="1:51" ht="15.75" customHeight="1">
      <c r="A116" s="526"/>
      <c r="B116" s="458"/>
      <c r="C116" s="458"/>
      <c r="D116" s="519"/>
      <c r="E116" s="96" t="s">
        <v>377</v>
      </c>
      <c r="F116" s="23" t="s">
        <v>517</v>
      </c>
      <c r="G116" s="84"/>
      <c r="H116" s="84"/>
      <c r="I116" s="85"/>
      <c r="J116" s="84"/>
      <c r="K116" s="84"/>
      <c r="L116" s="85"/>
      <c r="M116" s="84"/>
      <c r="N116" s="84"/>
      <c r="O116" s="85"/>
      <c r="P116" s="84"/>
      <c r="Q116" s="84"/>
      <c r="R116" s="85"/>
      <c r="S116" s="84"/>
      <c r="T116" s="84"/>
      <c r="U116" s="85"/>
      <c r="V116" s="84"/>
      <c r="W116" s="84"/>
      <c r="X116" s="85"/>
      <c r="Y116" s="84"/>
      <c r="Z116" s="84"/>
      <c r="AA116" s="85"/>
      <c r="AB116" s="84"/>
      <c r="AC116" s="84"/>
      <c r="AD116" s="85"/>
      <c r="AE116" s="84"/>
      <c r="AF116" s="84"/>
      <c r="AG116" s="85"/>
      <c r="AH116" s="84"/>
      <c r="AI116" s="84"/>
      <c r="AJ116" s="85"/>
      <c r="AK116" s="84"/>
      <c r="AL116" s="84"/>
      <c r="AM116" s="85"/>
      <c r="AN116" s="84"/>
      <c r="AO116" s="84"/>
      <c r="AP116" s="85"/>
      <c r="AQ116" s="84"/>
      <c r="AR116" s="84"/>
      <c r="AS116" s="97" t="s">
        <v>358</v>
      </c>
      <c r="AT116" s="84"/>
      <c r="AU116" s="84"/>
      <c r="AV116" s="85"/>
      <c r="AW116" s="84"/>
      <c r="AX116" s="84"/>
      <c r="AY116" s="85"/>
    </row>
    <row r="117" spans="1:51" ht="15.75" customHeight="1">
      <c r="A117" s="128"/>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c r="AT117" s="128"/>
      <c r="AU117" s="128"/>
      <c r="AV117" s="128"/>
      <c r="AW117" s="128"/>
      <c r="AX117" s="128"/>
      <c r="AY117" s="128"/>
    </row>
    <row r="118" spans="1:51" ht="15.75" customHeight="1">
      <c r="A118" s="128"/>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28"/>
      <c r="AM118" s="128"/>
      <c r="AN118" s="128"/>
      <c r="AO118" s="128"/>
      <c r="AP118" s="128"/>
      <c r="AQ118" s="128"/>
      <c r="AR118" s="128"/>
      <c r="AS118" s="128"/>
      <c r="AT118" s="128"/>
      <c r="AU118" s="128"/>
      <c r="AV118" s="128"/>
      <c r="AW118" s="128"/>
      <c r="AX118" s="128"/>
      <c r="AY118" s="128"/>
    </row>
    <row r="119" spans="1:51" ht="15.75" customHeight="1">
      <c r="A119" s="128"/>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28"/>
      <c r="AX119" s="128"/>
      <c r="AY119" s="128"/>
    </row>
    <row r="120" spans="1:51" ht="15.75" customHeight="1">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c r="AU120" s="128"/>
      <c r="AV120" s="128"/>
      <c r="AW120" s="128"/>
      <c r="AX120" s="128"/>
      <c r="AY120" s="128"/>
    </row>
    <row r="121" spans="1:51" ht="15.75" customHeight="1">
      <c r="A121" s="128"/>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c r="AX121" s="128"/>
      <c r="AY121" s="128"/>
    </row>
    <row r="122" spans="1:51" ht="15.75" customHeight="1">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c r="AX122" s="128"/>
      <c r="AY122" s="128"/>
    </row>
    <row r="123" spans="1:51" ht="15.75" customHeight="1">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28"/>
      <c r="AX123" s="128"/>
      <c r="AY123" s="128"/>
    </row>
    <row r="124" spans="1:51" ht="15.75" customHeight="1">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c r="AT124" s="128"/>
      <c r="AU124" s="128"/>
      <c r="AV124" s="128"/>
      <c r="AW124" s="128"/>
      <c r="AX124" s="128"/>
      <c r="AY124" s="128"/>
    </row>
    <row r="125" spans="1:51" ht="15.75" customHeight="1">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c r="AM125" s="128"/>
      <c r="AN125" s="128"/>
      <c r="AO125" s="128"/>
      <c r="AP125" s="128"/>
      <c r="AQ125" s="128"/>
      <c r="AR125" s="128"/>
      <c r="AS125" s="128"/>
      <c r="AT125" s="128"/>
      <c r="AU125" s="128"/>
      <c r="AV125" s="128"/>
      <c r="AW125" s="128"/>
      <c r="AX125" s="128"/>
      <c r="AY125" s="128"/>
    </row>
    <row r="126" spans="1:51" ht="15.75" customHeight="1">
      <c r="A126" s="128"/>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c r="AG126" s="128"/>
      <c r="AH126" s="128"/>
      <c r="AI126" s="128"/>
      <c r="AJ126" s="128"/>
      <c r="AK126" s="128"/>
      <c r="AL126" s="128"/>
      <c r="AM126" s="128"/>
      <c r="AN126" s="128"/>
      <c r="AO126" s="128"/>
      <c r="AP126" s="128"/>
      <c r="AQ126" s="128"/>
      <c r="AR126" s="128"/>
      <c r="AS126" s="128"/>
      <c r="AT126" s="128"/>
      <c r="AU126" s="128"/>
      <c r="AV126" s="128"/>
      <c r="AW126" s="128"/>
      <c r="AX126" s="128"/>
      <c r="AY126" s="128"/>
    </row>
    <row r="127" spans="1:51" ht="15.75" customHeight="1">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8"/>
      <c r="AM127" s="128"/>
      <c r="AN127" s="128"/>
      <c r="AO127" s="128"/>
      <c r="AP127" s="128"/>
      <c r="AQ127" s="128"/>
      <c r="AR127" s="128"/>
      <c r="AS127" s="128"/>
      <c r="AT127" s="128"/>
      <c r="AU127" s="128"/>
      <c r="AV127" s="128"/>
      <c r="AW127" s="128"/>
      <c r="AX127" s="128"/>
      <c r="AY127" s="128"/>
    </row>
    <row r="128" spans="1:51" ht="15.75" customHeight="1">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28"/>
      <c r="AM128" s="128"/>
      <c r="AN128" s="128"/>
      <c r="AO128" s="128"/>
      <c r="AP128" s="128"/>
      <c r="AQ128" s="128"/>
      <c r="AR128" s="128"/>
      <c r="AS128" s="128"/>
      <c r="AT128" s="128"/>
      <c r="AU128" s="128"/>
      <c r="AV128" s="128"/>
      <c r="AW128" s="128"/>
      <c r="AX128" s="128"/>
      <c r="AY128" s="128"/>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0">
    <mergeCell ref="C90:C92"/>
    <mergeCell ref="D90:D92"/>
    <mergeCell ref="C93:C95"/>
    <mergeCell ref="D93:D95"/>
    <mergeCell ref="B96:B104"/>
    <mergeCell ref="C96:C98"/>
    <mergeCell ref="D96:D98"/>
    <mergeCell ref="C99:C101"/>
    <mergeCell ref="D99:D101"/>
    <mergeCell ref="C102:C104"/>
    <mergeCell ref="D102:D104"/>
    <mergeCell ref="B111:B116"/>
    <mergeCell ref="C111:C113"/>
    <mergeCell ref="C114:C116"/>
    <mergeCell ref="D111:D113"/>
    <mergeCell ref="D114:D116"/>
    <mergeCell ref="G4:I4"/>
    <mergeCell ref="J4:L4"/>
    <mergeCell ref="A5:A116"/>
    <mergeCell ref="C5:D5"/>
    <mergeCell ref="E5:F5"/>
    <mergeCell ref="D6:D8"/>
    <mergeCell ref="D9:D11"/>
    <mergeCell ref="D69:D71"/>
    <mergeCell ref="C72:C74"/>
    <mergeCell ref="D72:D74"/>
    <mergeCell ref="C75:C77"/>
    <mergeCell ref="D75:D77"/>
    <mergeCell ref="C78:C80"/>
    <mergeCell ref="D78:D80"/>
    <mergeCell ref="B81:B89"/>
    <mergeCell ref="C81:C83"/>
    <mergeCell ref="C84:C86"/>
    <mergeCell ref="C87:C89"/>
    <mergeCell ref="D81:D83"/>
    <mergeCell ref="B105:B110"/>
    <mergeCell ref="C105:C107"/>
    <mergeCell ref="C108:C110"/>
    <mergeCell ref="D105:D107"/>
    <mergeCell ref="D108:D110"/>
    <mergeCell ref="B51:B59"/>
    <mergeCell ref="C51:C53"/>
    <mergeCell ref="C54:C56"/>
    <mergeCell ref="C57:C59"/>
    <mergeCell ref="D51:D53"/>
    <mergeCell ref="D54:D56"/>
    <mergeCell ref="B69:B80"/>
    <mergeCell ref="C69:C71"/>
    <mergeCell ref="D57:D59"/>
    <mergeCell ref="B60:B68"/>
    <mergeCell ref="C60:C62"/>
    <mergeCell ref="D60:D62"/>
    <mergeCell ref="C63:C65"/>
    <mergeCell ref="D63:D65"/>
    <mergeCell ref="C66:C68"/>
    <mergeCell ref="D66:D68"/>
    <mergeCell ref="D84:D86"/>
    <mergeCell ref="D87:D89"/>
    <mergeCell ref="B90:B95"/>
    <mergeCell ref="B33:B41"/>
    <mergeCell ref="C33:C35"/>
    <mergeCell ref="C36:C38"/>
    <mergeCell ref="C39:C41"/>
    <mergeCell ref="D33:D35"/>
    <mergeCell ref="D36:D38"/>
    <mergeCell ref="D39:D41"/>
    <mergeCell ref="B42:B50"/>
    <mergeCell ref="C42:C44"/>
    <mergeCell ref="D42:D44"/>
    <mergeCell ref="C45:C47"/>
    <mergeCell ref="D45:D47"/>
    <mergeCell ref="C48:C50"/>
    <mergeCell ref="D48:D50"/>
    <mergeCell ref="C24:C26"/>
    <mergeCell ref="D24:D26"/>
    <mergeCell ref="B27:B32"/>
    <mergeCell ref="C27:C29"/>
    <mergeCell ref="C30:C32"/>
    <mergeCell ref="D27:D29"/>
    <mergeCell ref="D30:D32"/>
    <mergeCell ref="B6:B11"/>
    <mergeCell ref="B12:B26"/>
    <mergeCell ref="C9:C11"/>
    <mergeCell ref="C12:C14"/>
    <mergeCell ref="D12:D14"/>
    <mergeCell ref="C15:C17"/>
    <mergeCell ref="D15:D17"/>
    <mergeCell ref="C18:C20"/>
    <mergeCell ref="D18:D20"/>
    <mergeCell ref="C21:C23"/>
    <mergeCell ref="D21:D23"/>
    <mergeCell ref="G1:AY1"/>
    <mergeCell ref="G2:AP2"/>
    <mergeCell ref="AT2:AV4"/>
    <mergeCell ref="AW2:AY4"/>
    <mergeCell ref="G3:U3"/>
    <mergeCell ref="V3:AA3"/>
    <mergeCell ref="AB3:AM3"/>
    <mergeCell ref="AK4:AM4"/>
    <mergeCell ref="C6:C8"/>
    <mergeCell ref="AQ2:AS4"/>
    <mergeCell ref="AN3:AP4"/>
    <mergeCell ref="M4:O4"/>
    <mergeCell ref="P4:R4"/>
    <mergeCell ref="S4:U4"/>
    <mergeCell ref="V4:X4"/>
    <mergeCell ref="Y4:AA4"/>
    <mergeCell ref="AB4:AD4"/>
    <mergeCell ref="AE4:AG4"/>
    <mergeCell ref="AH4:AJ4"/>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1000"/>
  <sheetViews>
    <sheetView topLeftCell="A93" zoomScale="138" workbookViewId="0">
      <selection activeCell="D118" sqref="D118"/>
    </sheetView>
  </sheetViews>
  <sheetFormatPr baseColWidth="10" defaultColWidth="12.6640625" defaultRowHeight="15" customHeight="1"/>
  <cols>
    <col min="1" max="1" width="7.6640625" customWidth="1"/>
    <col min="2" max="2" width="12" customWidth="1"/>
    <col min="3" max="3" width="7.6640625" customWidth="1"/>
    <col min="4" max="4" width="25.1640625" customWidth="1"/>
    <col min="5" max="5" width="3.6640625" customWidth="1"/>
    <col min="6" max="6" width="55.1640625" customWidth="1"/>
    <col min="7" max="64" width="7.6640625" customWidth="1"/>
  </cols>
  <sheetData>
    <row r="1" spans="1:64" ht="16">
      <c r="A1" s="7"/>
      <c r="B1" s="55"/>
      <c r="C1" s="56"/>
      <c r="D1" s="57"/>
      <c r="E1" s="58"/>
      <c r="F1" s="59" t="s">
        <v>347</v>
      </c>
      <c r="G1" s="490" t="s">
        <v>348</v>
      </c>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1"/>
      <c r="AO1" s="491"/>
      <c r="AP1" s="491"/>
      <c r="AQ1" s="491"/>
      <c r="AR1" s="491"/>
      <c r="AS1" s="491"/>
      <c r="AT1" s="491"/>
      <c r="AU1" s="491"/>
      <c r="AV1" s="491"/>
      <c r="AW1" s="491"/>
      <c r="AX1" s="491"/>
      <c r="AY1" s="492"/>
      <c r="AZ1" s="420"/>
      <c r="BA1" s="420"/>
      <c r="BB1" s="420"/>
      <c r="BC1" s="420"/>
      <c r="BD1" s="420"/>
      <c r="BE1" s="420"/>
      <c r="BF1" s="420"/>
      <c r="BG1" s="420"/>
      <c r="BH1" s="420"/>
      <c r="BI1" s="420"/>
      <c r="BJ1" s="420"/>
      <c r="BK1" s="420"/>
      <c r="BL1" s="420"/>
    </row>
    <row r="2" spans="1:64" ht="17">
      <c r="A2" s="60"/>
      <c r="B2" s="61"/>
      <c r="C2" s="62"/>
      <c r="D2" s="63"/>
      <c r="E2" s="64" t="s">
        <v>349</v>
      </c>
      <c r="F2" s="65" t="s">
        <v>350</v>
      </c>
      <c r="G2" s="493" t="s">
        <v>176</v>
      </c>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5"/>
      <c r="AQ2" s="496" t="s">
        <v>351</v>
      </c>
      <c r="AR2" s="497"/>
      <c r="AS2" s="498"/>
      <c r="AT2" s="496" t="s">
        <v>352</v>
      </c>
      <c r="AU2" s="497"/>
      <c r="AV2" s="498"/>
      <c r="AW2" s="496" t="s">
        <v>353</v>
      </c>
      <c r="AX2" s="497"/>
      <c r="AY2" s="498"/>
      <c r="AZ2" s="421"/>
      <c r="BA2" s="421"/>
      <c r="BB2" s="421"/>
      <c r="BC2" s="421"/>
      <c r="BD2" s="421"/>
      <c r="BE2" s="421"/>
      <c r="BF2" s="421"/>
      <c r="BG2" s="421"/>
      <c r="BH2" s="421"/>
      <c r="BI2" s="421"/>
      <c r="BJ2" s="421"/>
      <c r="BK2" s="421"/>
      <c r="BL2" s="421"/>
    </row>
    <row r="3" spans="1:64" ht="17">
      <c r="A3" s="66"/>
      <c r="B3" s="61"/>
      <c r="C3" s="62"/>
      <c r="D3" s="63"/>
      <c r="E3" s="67" t="s">
        <v>354</v>
      </c>
      <c r="F3" s="65" t="s">
        <v>355</v>
      </c>
      <c r="G3" s="504" t="s">
        <v>180</v>
      </c>
      <c r="H3" s="494"/>
      <c r="I3" s="494"/>
      <c r="J3" s="494"/>
      <c r="K3" s="494"/>
      <c r="L3" s="494"/>
      <c r="M3" s="494"/>
      <c r="N3" s="494"/>
      <c r="O3" s="494"/>
      <c r="P3" s="494"/>
      <c r="Q3" s="494"/>
      <c r="R3" s="494"/>
      <c r="S3" s="494"/>
      <c r="T3" s="494"/>
      <c r="U3" s="495"/>
      <c r="V3" s="505" t="s">
        <v>356</v>
      </c>
      <c r="W3" s="494"/>
      <c r="X3" s="494"/>
      <c r="Y3" s="494"/>
      <c r="Z3" s="494"/>
      <c r="AA3" s="495"/>
      <c r="AB3" s="506" t="s">
        <v>182</v>
      </c>
      <c r="AC3" s="494"/>
      <c r="AD3" s="494"/>
      <c r="AE3" s="494"/>
      <c r="AF3" s="494"/>
      <c r="AG3" s="494"/>
      <c r="AH3" s="494"/>
      <c r="AI3" s="494"/>
      <c r="AJ3" s="494"/>
      <c r="AK3" s="494"/>
      <c r="AL3" s="494"/>
      <c r="AM3" s="495"/>
      <c r="AN3" s="509" t="s">
        <v>357</v>
      </c>
      <c r="AO3" s="497"/>
      <c r="AP3" s="498"/>
      <c r="AQ3" s="499"/>
      <c r="AR3" s="477"/>
      <c r="AS3" s="500"/>
      <c r="AT3" s="499"/>
      <c r="AU3" s="477"/>
      <c r="AV3" s="500"/>
      <c r="AW3" s="499"/>
      <c r="AX3" s="477"/>
      <c r="AY3" s="500"/>
      <c r="AZ3" s="421"/>
      <c r="BA3" s="421"/>
      <c r="BB3" s="421"/>
      <c r="BC3" s="421"/>
      <c r="BD3" s="421"/>
      <c r="BE3" s="421"/>
      <c r="BF3" s="421"/>
      <c r="BG3" s="421"/>
      <c r="BH3" s="421"/>
      <c r="BI3" s="421"/>
      <c r="BJ3" s="421"/>
      <c r="BK3" s="421"/>
      <c r="BL3" s="421"/>
    </row>
    <row r="4" spans="1:64" ht="28" thickBot="1">
      <c r="A4" s="68"/>
      <c r="B4" s="69"/>
      <c r="C4" s="70"/>
      <c r="D4" s="419"/>
      <c r="E4" s="71" t="s">
        <v>358</v>
      </c>
      <c r="F4" s="72" t="s">
        <v>359</v>
      </c>
      <c r="G4" s="523" t="s">
        <v>360</v>
      </c>
      <c r="H4" s="494"/>
      <c r="I4" s="495"/>
      <c r="J4" s="510" t="s">
        <v>201</v>
      </c>
      <c r="K4" s="494"/>
      <c r="L4" s="495"/>
      <c r="M4" s="510" t="s">
        <v>361</v>
      </c>
      <c r="N4" s="494"/>
      <c r="O4" s="495"/>
      <c r="P4" s="510" t="s">
        <v>362</v>
      </c>
      <c r="Q4" s="494"/>
      <c r="R4" s="495"/>
      <c r="S4" s="510" t="s">
        <v>363</v>
      </c>
      <c r="T4" s="494"/>
      <c r="U4" s="495"/>
      <c r="V4" s="511" t="s">
        <v>364</v>
      </c>
      <c r="W4" s="494"/>
      <c r="X4" s="512"/>
      <c r="Y4" s="513" t="s">
        <v>365</v>
      </c>
      <c r="Z4" s="494"/>
      <c r="AA4" s="495"/>
      <c r="AB4" s="514" t="s">
        <v>207</v>
      </c>
      <c r="AC4" s="494"/>
      <c r="AD4" s="495"/>
      <c r="AE4" s="514" t="s">
        <v>366</v>
      </c>
      <c r="AF4" s="494"/>
      <c r="AG4" s="512"/>
      <c r="AH4" s="507" t="s">
        <v>367</v>
      </c>
      <c r="AI4" s="494"/>
      <c r="AJ4" s="512"/>
      <c r="AK4" s="507" t="s">
        <v>368</v>
      </c>
      <c r="AL4" s="494"/>
      <c r="AM4" s="495"/>
      <c r="AN4" s="501"/>
      <c r="AO4" s="502"/>
      <c r="AP4" s="503"/>
      <c r="AQ4" s="501"/>
      <c r="AR4" s="502"/>
      <c r="AS4" s="503"/>
      <c r="AT4" s="501"/>
      <c r="AU4" s="502"/>
      <c r="AV4" s="503"/>
      <c r="AW4" s="501"/>
      <c r="AX4" s="502"/>
      <c r="AY4" s="503"/>
      <c r="AZ4" s="421"/>
      <c r="BA4" s="421"/>
      <c r="BB4" s="421"/>
      <c r="BC4" s="421"/>
      <c r="BD4" s="421"/>
      <c r="BE4" s="421"/>
      <c r="BF4" s="421"/>
      <c r="BG4" s="421"/>
      <c r="BH4" s="421"/>
      <c r="BI4" s="421"/>
      <c r="BJ4" s="421"/>
      <c r="BK4" s="421"/>
      <c r="BL4" s="421"/>
    </row>
    <row r="5" spans="1:64" ht="27" thickBot="1">
      <c r="A5" s="524" t="s">
        <v>358</v>
      </c>
      <c r="B5" s="330" t="s">
        <v>22</v>
      </c>
      <c r="C5" s="591" t="s">
        <v>2</v>
      </c>
      <c r="D5" s="498"/>
      <c r="E5" s="592" t="s">
        <v>80</v>
      </c>
      <c r="F5" s="593"/>
      <c r="G5" s="331" t="s">
        <v>369</v>
      </c>
      <c r="H5" s="331" t="s">
        <v>370</v>
      </c>
      <c r="I5" s="332" t="s">
        <v>371</v>
      </c>
      <c r="J5" s="331" t="s">
        <v>369</v>
      </c>
      <c r="K5" s="331" t="s">
        <v>370</v>
      </c>
      <c r="L5" s="332" t="s">
        <v>371</v>
      </c>
      <c r="M5" s="331" t="s">
        <v>369</v>
      </c>
      <c r="N5" s="331" t="s">
        <v>370</v>
      </c>
      <c r="O5" s="332" t="s">
        <v>371</v>
      </c>
      <c r="P5" s="331" t="s">
        <v>369</v>
      </c>
      <c r="Q5" s="331" t="s">
        <v>370</v>
      </c>
      <c r="R5" s="332" t="s">
        <v>371</v>
      </c>
      <c r="S5" s="331" t="s">
        <v>369</v>
      </c>
      <c r="T5" s="331" t="s">
        <v>370</v>
      </c>
      <c r="U5" s="332" t="s">
        <v>371</v>
      </c>
      <c r="V5" s="331" t="s">
        <v>369</v>
      </c>
      <c r="W5" s="331" t="s">
        <v>370</v>
      </c>
      <c r="X5" s="332" t="s">
        <v>371</v>
      </c>
      <c r="Y5" s="331" t="s">
        <v>369</v>
      </c>
      <c r="Z5" s="331" t="s">
        <v>370</v>
      </c>
      <c r="AA5" s="332" t="s">
        <v>371</v>
      </c>
      <c r="AB5" s="331" t="s">
        <v>369</v>
      </c>
      <c r="AC5" s="331" t="s">
        <v>370</v>
      </c>
      <c r="AD5" s="332" t="s">
        <v>371</v>
      </c>
      <c r="AE5" s="331" t="s">
        <v>369</v>
      </c>
      <c r="AF5" s="331" t="s">
        <v>370</v>
      </c>
      <c r="AG5" s="332" t="s">
        <v>371</v>
      </c>
      <c r="AH5" s="331" t="s">
        <v>369</v>
      </c>
      <c r="AI5" s="331" t="s">
        <v>370</v>
      </c>
      <c r="AJ5" s="332" t="s">
        <v>371</v>
      </c>
      <c r="AK5" s="331" t="s">
        <v>369</v>
      </c>
      <c r="AL5" s="331" t="s">
        <v>370</v>
      </c>
      <c r="AM5" s="332" t="s">
        <v>371</v>
      </c>
      <c r="AN5" s="331" t="s">
        <v>369</v>
      </c>
      <c r="AO5" s="331" t="s">
        <v>370</v>
      </c>
      <c r="AP5" s="332" t="s">
        <v>371</v>
      </c>
      <c r="AQ5" s="331" t="s">
        <v>369</v>
      </c>
      <c r="AR5" s="331" t="s">
        <v>370</v>
      </c>
      <c r="AS5" s="332" t="s">
        <v>371</v>
      </c>
      <c r="AT5" s="331" t="s">
        <v>369</v>
      </c>
      <c r="AU5" s="331" t="s">
        <v>370</v>
      </c>
      <c r="AV5" s="332" t="s">
        <v>371</v>
      </c>
      <c r="AW5" s="331" t="s">
        <v>369</v>
      </c>
      <c r="AX5" s="331" t="s">
        <v>370</v>
      </c>
      <c r="AY5" s="332" t="s">
        <v>371</v>
      </c>
      <c r="AZ5" s="333"/>
      <c r="BA5" s="333" t="s">
        <v>349</v>
      </c>
      <c r="BB5" s="333" t="s">
        <v>354</v>
      </c>
      <c r="BC5" s="333" t="s">
        <v>358</v>
      </c>
      <c r="BD5" s="333"/>
      <c r="BE5" s="333" t="s">
        <v>80</v>
      </c>
      <c r="BF5" s="333" t="s">
        <v>518</v>
      </c>
      <c r="BG5" s="334"/>
      <c r="BH5" s="334"/>
      <c r="BI5" s="334" t="s">
        <v>519</v>
      </c>
      <c r="BJ5" s="334" t="s">
        <v>520</v>
      </c>
      <c r="BK5" s="334" t="s">
        <v>521</v>
      </c>
      <c r="BL5" s="334" t="s">
        <v>522</v>
      </c>
    </row>
    <row r="6" spans="1:64" ht="25" thickBot="1">
      <c r="A6" s="590"/>
      <c r="B6" s="551" t="s">
        <v>85</v>
      </c>
      <c r="C6" s="530" t="s">
        <v>372</v>
      </c>
      <c r="D6" s="594" t="s">
        <v>86</v>
      </c>
      <c r="E6" s="335" t="s">
        <v>373</v>
      </c>
      <c r="F6" s="336" t="s">
        <v>374</v>
      </c>
      <c r="G6" s="337">
        <f>IF(MNS!$B$8=1,IF('C-MNS'!G6="NS",100,IF('C-MNS'!G6="N",10,IF('C-MNS'!G6="c",1,0))),0)</f>
        <v>0</v>
      </c>
      <c r="H6" s="337">
        <f>IF(MNS!$B$8=2,IF('C-MNS'!H6="NS",100,IF('C-MNS'!H6="N",10,IF('C-MNS'!H6="c",1,0))),0)</f>
        <v>0</v>
      </c>
      <c r="I6" s="337">
        <f>IF(MNS!B$8=3,IF('C-MNS'!I6="NS",100,IF('C-MNS'!I6="N",10,IF('C-MNS'!I6="c",1,0))),0)</f>
        <v>0</v>
      </c>
      <c r="J6" s="337">
        <f>IF(MNS!$C$8=1,IF('C-MNS'!J6="NS",100,IF('C-MNS'!J6="N",10,IF('C-MNS'!J6="c",1,0))),0)</f>
        <v>0</v>
      </c>
      <c r="K6" s="337">
        <f>IF(MNS!$C$8=2,IF('C-MNS'!K6="NS",100,IF('C-MNS'!K6="N",10,IF('C-MNS'!K6="c",1,0))),0)</f>
        <v>0</v>
      </c>
      <c r="L6" s="337">
        <f>IF(MNS!C$8=3,IF('C-MNS'!L6="NS",100,IF('C-MNS'!L6="N",10,IF('C-MNS'!L6="c",1,0))),0)</f>
        <v>0</v>
      </c>
      <c r="M6" s="337">
        <f>IF(MNS!$D$8=1,IF('C-MNS'!M6="NS",100,IF('C-MNS'!M6="N",10,IF('C-MNS'!M6="c",1,0))),0)</f>
        <v>0</v>
      </c>
      <c r="N6" s="337">
        <f>IF(MNS!$D$8=2,IF('C-MNS'!N6="NS",100,IF('C-MNS'!N6="N",10,IF('C-MNS'!N6="c",1,0))),0)</f>
        <v>0</v>
      </c>
      <c r="O6" s="337">
        <f>IF(MNS!D$8=3,IF('C-MNS'!O6="NS",100,IF('C-MNS'!O6="N",10,IF('C-MNS'!O6="c",1,0))),0)</f>
        <v>0</v>
      </c>
      <c r="P6" s="337">
        <f>IF(MNS!$E$8=1,IF('C-MNS'!P6="NS",100,IF('C-MNS'!P6="N",10,IF('C-MNS'!P6="c",1,0))),0)</f>
        <v>0</v>
      </c>
      <c r="Q6" s="337">
        <f>IF(MNS!$E$8=2,IF('C-MNS'!Q6="NS",100,IF('C-MNS'!Q6="N",10,IF('C-MNS'!Q6="c",1,0))),0)</f>
        <v>0</v>
      </c>
      <c r="R6" s="337">
        <f>IF(MNS!E$8=3,IF('C-MNS'!R6="NS",100,IF('C-MNS'!R6="N",10,IF('C-MNS'!R6="c",1,0))),0)</f>
        <v>0</v>
      </c>
      <c r="S6" s="337">
        <f>IF(MNS!$F$8=1,IF('C-MNS'!S6="NS",100,IF('C-MNS'!S6="N",10,IF('C-MNS'!S6="c",1,0))),0)</f>
        <v>0</v>
      </c>
      <c r="T6" s="337">
        <f>IF(MNS!$F$8=2,IF('C-MNS'!T6="NS",100,IF('C-MNS'!T6="N",10,IF('C-MNS'!T6="c",1,0))),0)</f>
        <v>0</v>
      </c>
      <c r="U6" s="337">
        <f>IF(MNS!F$8=3,IF('C-MNS'!U6="NS",100,IF('C-MNS'!U6="N",10,IF('C-MNS'!U6="c",1,0))),0)</f>
        <v>0</v>
      </c>
      <c r="V6" s="337">
        <f>IF(MNS!$G$8=1,IF('C-MNS'!V6="NS",100,IF('C-MNS'!V6="N",10,IF('C-MNS'!V6="c",1,0))),0)</f>
        <v>0</v>
      </c>
      <c r="W6" s="337">
        <f>IF(MNS!$G$8=2,IF('C-MNS'!W6="NS",100,IF('C-MNS'!W6="N",10,IF('C-MNS'!W6="c",1,0))),0)</f>
        <v>0</v>
      </c>
      <c r="X6" s="337">
        <f>IF(MNS!G$8=3,IF('C-MNS'!X6="NS",100,IF('C-MNS'!X6="N",10,IF('C-MNS'!X6="c",1,0))),0)</f>
        <v>0</v>
      </c>
      <c r="Y6" s="337">
        <f>IF(MNS!$H$8=1,IF('C-MNS'!Y6="NS",100,IF('C-MNS'!Y6="N",10,IF('C-MNS'!Y6="c",1,0))),0)</f>
        <v>0</v>
      </c>
      <c r="Z6" s="337">
        <f>IF(MNS!$H$8=2,IF('C-MNS'!Z6="NS",100,IF('C-MNS'!Z6="N",10,IF('C-MNS'!Z6="c",1,0))),0)</f>
        <v>0</v>
      </c>
      <c r="AA6" s="337">
        <f>IF(MNS!H$8=3,IF('C-MNS'!AA6="NS",100,IF('C-MNS'!AA6="N",10,IF('C-MNS'!AA6="c",1,0))),0)</f>
        <v>0</v>
      </c>
      <c r="AB6" s="337">
        <f>IF(MNS!$I$8=1,IF('C-MNS'!AB6="NS",100,IF('C-MNS'!AB6="N",10,IF('C-MNS'!AB6="c",1,0))),0)</f>
        <v>0</v>
      </c>
      <c r="AC6" s="337">
        <f>IF(MNS!$I$8=2,IF('C-MNS'!AC6="NS",100,IF('C-MNS'!AC6="N",10,IF('C-MNS'!AC6="c",1,0))),0)</f>
        <v>0</v>
      </c>
      <c r="AD6" s="337">
        <f>IF(MNS!I$8=3,IF('C-MNS'!AD6="NS",100,IF('C-MNS'!AD6="N",10,IF('C-MNS'!AD6="c",1,0))),0)</f>
        <v>0</v>
      </c>
      <c r="AE6" s="337">
        <f>IF(MNS!$J$8=1,IF('C-MNS'!AE6="NS",100,IF('C-MNS'!AE6="N",10,IF('C-MNS'!AE6="c",1,0))),0)</f>
        <v>0</v>
      </c>
      <c r="AF6" s="337">
        <f>IF(MNS!$J$8=2,IF('C-MNS'!AF6="NS",100,IF('C-MNS'!AF6="N",10,IF('C-MNS'!AF6="c",1,0))),0)</f>
        <v>0</v>
      </c>
      <c r="AG6" s="337">
        <f>IF(MNS!J$8=3,IF('C-MNS'!AG6="NS",100,IF('C-MNS'!AG6="N",10,IF('C-MNS'!AG6="c",1,0))),0)</f>
        <v>0</v>
      </c>
      <c r="AH6" s="337">
        <f>IF(MNS!$K$8=1,IF('C-MNS'!AH6="NS",100,IF('C-MNS'!AH6="N",10,IF('C-MNS'!AH6="c",1,0))),0)</f>
        <v>0</v>
      </c>
      <c r="AI6" s="337">
        <f>IF(MNS!$K$8=2,IF('C-MNS'!AI6="NS",100,IF('C-MNS'!AI6="N",10,IF('C-MNS'!AI6="c",1,0))),0)</f>
        <v>0</v>
      </c>
      <c r="AJ6" s="337">
        <f>IF(MNS!K$8=3,IF('C-MNS'!AJ6="NS",100,IF('C-MNS'!AJ6="N",10,IF('C-MNS'!AJ6="c",1,0))),0)</f>
        <v>0</v>
      </c>
      <c r="AK6" s="337">
        <f>IF(MNS!$L$8=1,IF('C-MNS'!AK6="NS",100,IF('C-MNS'!AK6="N",10,IF('C-MNS'!AK6="c",1,0))),0)</f>
        <v>0</v>
      </c>
      <c r="AL6" s="337">
        <f>IF(MNS!$L$8=2,IF('C-MNS'!AL6="NS",100,IF('C-MNS'!AL6="N",10,IF('C-MNS'!AL6="c",1,0))),0)</f>
        <v>0</v>
      </c>
      <c r="AM6" s="337">
        <f>IF(MNS!L$8=3,IF('C-MNS'!AM6="NS",100,IF('C-MNS'!AM6="N",10,IF('C-MNS'!AM6="c",1,0))),0)</f>
        <v>0</v>
      </c>
      <c r="AN6" s="337">
        <f>IF(MNS!$M$8=1,IF('C-MNS'!AN6="NS",100,IF('C-MNS'!AN6="N",10,IF('C-MNS'!AN6="c",1,0))),0)</f>
        <v>0</v>
      </c>
      <c r="AO6" s="337">
        <f>IF(MNS!$M$8=2,IF('C-MNS'!AO6="NS",100,IF('C-MNS'!AO6="N",10,IF('C-MNS'!AO6="c",1,0))),0)</f>
        <v>0</v>
      </c>
      <c r="AP6" s="337">
        <f>IF(MNS!M$8=3,IF('C-MNS'!AP6="NS",100,IF('C-MNS'!AP6="N",10,IF('C-MNS'!AP6="c",1,0))),0)</f>
        <v>0</v>
      </c>
      <c r="AQ6" s="337">
        <f>IF(MNS!$O$8=1,IF('C-MNS'!AQ6="NS",100,IF('C-MNS'!AQ6="N",10,IF('C-MNS'!AQ6="c",1,0))),0)</f>
        <v>0</v>
      </c>
      <c r="AR6" s="337">
        <f>IF(MNS!$O$8=2,IF('C-MNS'!AR6="NS",100,IF('C-MNS'!AR6="N",10,IF('C-MNS'!AR6="c",1,0))),0)</f>
        <v>0</v>
      </c>
      <c r="AS6" s="337">
        <f>IF(MNS!O$8=3,IF('C-MNS'!AS6="NS",100,IF('C-MNS'!AS6="N",10,IF('C-MNS'!AS6="c",1,0))),0)</f>
        <v>0</v>
      </c>
      <c r="AT6" s="337">
        <f>IF(MNS!$Z$8=1,IF('C-MNS'!AT6="NS",100,IF('C-MNS'!AT6="N",10,IF('C-MNS'!AT6="c",1,0))),0)</f>
        <v>0</v>
      </c>
      <c r="AU6" s="337">
        <f>IF(MNS!$Z$8=2,IF('C-MNS'!AU6="NS",100,IF('C-MNS'!AU6="N",10,IF('C-MNS'!AU6="c",1,0))),0)</f>
        <v>0</v>
      </c>
      <c r="AV6" s="337">
        <f>IF(MNS!Z$8=3,IF('C-MNS'!AV6="NS",100,IF('C-MNS'!AV6="N",10,IF('C-MNS'!AV6="c",1,0))),0)</f>
        <v>0</v>
      </c>
      <c r="AW6" s="337">
        <f>IF(MNS!$AH$8=1,IF('C-MNS'!AW6="NS",100,IF('C-MNS'!AW6="N",10,IF('C-MNS'!AW6="c",1,0))),0)</f>
        <v>0</v>
      </c>
      <c r="AX6" s="337">
        <f>IF(MNS!$AH$8=2,IF('C-MNS'!AX6="NS",100,IF('C-MNS'!AX6="N",10,IF('C-MNS'!AX6="c",1,0))),0)</f>
        <v>0</v>
      </c>
      <c r="AY6" s="337">
        <f>IF(MNS!$AH$8=3,IF('C-MNS'!AY6="NS",100,IF('C-MNS'!AY6="N",10,IF('C-MNS'!AY6="c",1,0))),0)</f>
        <v>0</v>
      </c>
      <c r="AZ6" s="338">
        <f t="shared" ref="AZ6:AZ116" si="0">SUM(G6:AY6)</f>
        <v>0</v>
      </c>
      <c r="BA6" s="338">
        <f t="shared" ref="BA6:BA116" si="1">TRUNC(AZ6/100)</f>
        <v>0</v>
      </c>
      <c r="BB6" s="338">
        <f t="shared" ref="BB6:BB116" si="2">TRUNC((AZ6-BA6*100)/10)</f>
        <v>0</v>
      </c>
      <c r="BC6" s="338">
        <f t="shared" ref="BC6:BC116" si="3">AZ6-BA6*100-BB6*10</f>
        <v>0</v>
      </c>
      <c r="BD6" s="339">
        <f>IF(AZ6&gt;0,IF(Perf_potenziale!AZ6&gt;0,IF(BA6&gt;=1,1,IF(BB6&gt;=Perf_potenziale!BB6,1,IF(BB6&gt;0,0.5,IF(BC6&gt;0,0.3,0)))),0),0)</f>
        <v>0</v>
      </c>
      <c r="BE6" s="339"/>
      <c r="BF6" s="339"/>
      <c r="BG6" s="340"/>
      <c r="BH6" s="340"/>
      <c r="BI6" s="340"/>
      <c r="BJ6" s="340"/>
      <c r="BK6" s="339"/>
      <c r="BL6" s="341"/>
    </row>
    <row r="7" spans="1:64" ht="16" thickBot="1">
      <c r="A7" s="590"/>
      <c r="B7" s="552"/>
      <c r="C7" s="457"/>
      <c r="D7" s="516"/>
      <c r="E7" s="76" t="s">
        <v>375</v>
      </c>
      <c r="F7" s="13" t="s">
        <v>376</v>
      </c>
      <c r="G7" s="81">
        <f>IF(MNS!$B$8=1,IF('C-MNS'!G7="NS",100,IF('C-MNS'!G7="N",10,IF('C-MNS'!G7="c",1,0))),0)</f>
        <v>0</v>
      </c>
      <c r="H7" s="81">
        <f>IF(MNS!$B$8=2,IF('C-MNS'!H7="NS",100,IF('C-MNS'!H7="N",10,IF('C-MNS'!H7="c",1,0))),0)</f>
        <v>0</v>
      </c>
      <c r="I7" s="81">
        <f>IF(MNS!B$8=3,IF('C-MNS'!I7="NS",100,IF('C-MNS'!I7="N",10,IF('C-MNS'!I7="c",1,0))),0)</f>
        <v>0</v>
      </c>
      <c r="J7" s="81">
        <f>IF(MNS!$C$8=1,IF('C-MNS'!J7="NS",100,IF('C-MNS'!J7="N",10,IF('C-MNS'!J7="c",1,0))),0)</f>
        <v>0</v>
      </c>
      <c r="K7" s="81">
        <f>IF(MNS!$C$8=2,IF('C-MNS'!K7="NS",100,IF('C-MNS'!K7="N",10,IF('C-MNS'!K7="c",1,0))),0)</f>
        <v>0</v>
      </c>
      <c r="L7" s="81">
        <f>IF(MNS!C$8=3,IF('C-MNS'!L7="NS",100,IF('C-MNS'!L7="N",10,IF('C-MNS'!L7="c",1,0))),0)</f>
        <v>0</v>
      </c>
      <c r="M7" s="81">
        <f>IF(MNS!$D$8=1,IF('C-MNS'!M7="NS",100,IF('C-MNS'!M7="N",10,IF('C-MNS'!M7="c",1,0))),0)</f>
        <v>0</v>
      </c>
      <c r="N7" s="81">
        <f>IF(MNS!$D$8=2,IF('C-MNS'!N7="NS",100,IF('C-MNS'!N7="N",10,IF('C-MNS'!N7="c",1,0))),0)</f>
        <v>0</v>
      </c>
      <c r="O7" s="81">
        <f>IF(MNS!D$8=3,IF('C-MNS'!O7="NS",100,IF('C-MNS'!O7="N",10,IF('C-MNS'!O7="c",1,0))),0)</f>
        <v>0</v>
      </c>
      <c r="P7" s="81">
        <f>IF(MNS!$E$8=1,IF('C-MNS'!P7="NS",100,IF('C-MNS'!P7="N",10,IF('C-MNS'!P7="c",1,0))),0)</f>
        <v>0</v>
      </c>
      <c r="Q7" s="81">
        <f>IF(MNS!$E$8=2,IF('C-MNS'!Q7="NS",100,IF('C-MNS'!Q7="N",10,IF('C-MNS'!Q7="c",1,0))),0)</f>
        <v>0</v>
      </c>
      <c r="R7" s="81">
        <f>IF(MNS!E$8=3,IF('C-MNS'!R7="NS",100,IF('C-MNS'!R7="N",10,IF('C-MNS'!R7="c",1,0))),0)</f>
        <v>0</v>
      </c>
      <c r="S7" s="81">
        <f>IF(MNS!$F$8=1,IF('C-MNS'!S7="NS",100,IF('C-MNS'!S7="N",10,IF('C-MNS'!S7="c",1,0))),0)</f>
        <v>0</v>
      </c>
      <c r="T7" s="81">
        <f>IF(MNS!$F$8=2,IF('C-MNS'!T7="NS",100,IF('C-MNS'!T7="N",10,IF('C-MNS'!T7="c",1,0))),0)</f>
        <v>0</v>
      </c>
      <c r="U7" s="81">
        <f>IF(MNS!F$8=3,IF('C-MNS'!U7="NS",100,IF('C-MNS'!U7="N",10,IF('C-MNS'!U7="c",1,0))),0)</f>
        <v>0</v>
      </c>
      <c r="V7" s="81">
        <f>IF(MNS!$G$8=1,IF('C-MNS'!V7="NS",100,IF('C-MNS'!V7="N",10,IF('C-MNS'!V7="c",1,0))),0)</f>
        <v>0</v>
      </c>
      <c r="W7" s="81">
        <f>IF(MNS!$G$8=2,IF('C-MNS'!W7="NS",100,IF('C-MNS'!W7="N",10,IF('C-MNS'!W7="c",1,0))),0)</f>
        <v>0</v>
      </c>
      <c r="X7" s="81">
        <f>IF(MNS!G$8=3,IF('C-MNS'!X7="NS",100,IF('C-MNS'!X7="N",10,IF('C-MNS'!X7="c",1,0))),0)</f>
        <v>0</v>
      </c>
      <c r="Y7" s="81">
        <f>IF(MNS!$H$8=1,IF('C-MNS'!Y7="NS",100,IF('C-MNS'!Y7="N",10,IF('C-MNS'!Y7="c",1,0))),0)</f>
        <v>0</v>
      </c>
      <c r="Z7" s="81">
        <f>IF(MNS!$H$8=2,IF('C-MNS'!Z7="NS",100,IF('C-MNS'!Z7="N",10,IF('C-MNS'!Z7="c",1,0))),0)</f>
        <v>0</v>
      </c>
      <c r="AA7" s="81">
        <f>IF(MNS!H$8=3,IF('C-MNS'!AA7="NS",100,IF('C-MNS'!AA7="N",10,IF('C-MNS'!AA7="c",1,0))),0)</f>
        <v>0</v>
      </c>
      <c r="AB7" s="81">
        <f>IF(MNS!$I$8=1,IF('C-MNS'!AB7="NS",100,IF('C-MNS'!AB7="N",10,IF('C-MNS'!AB7="c",1,0))),0)</f>
        <v>0</v>
      </c>
      <c r="AC7" s="81">
        <f>IF(MNS!$I$8=2,IF('C-MNS'!AC7="NS",100,IF('C-MNS'!AC7="N",10,IF('C-MNS'!AC7="c",1,0))),0)</f>
        <v>0</v>
      </c>
      <c r="AD7" s="81">
        <f>IF(MNS!I$8=3,IF('C-MNS'!AD7="NS",100,IF('C-MNS'!AD7="N",10,IF('C-MNS'!AD7="c",1,0))),0)</f>
        <v>0</v>
      </c>
      <c r="AE7" s="81">
        <f>IF(MNS!$J$8=1,IF('C-MNS'!AE7="NS",100,IF('C-MNS'!AE7="N",10,IF('C-MNS'!AE7="c",1,0))),0)</f>
        <v>0</v>
      </c>
      <c r="AF7" s="81">
        <f>IF(MNS!$J$8=2,IF('C-MNS'!AF7="NS",100,IF('C-MNS'!AF7="N",10,IF('C-MNS'!AF7="c",1,0))),0)</f>
        <v>0</v>
      </c>
      <c r="AG7" s="81">
        <f>IF(MNS!J$8=3,IF('C-MNS'!AG7="NS",100,IF('C-MNS'!AG7="N",10,IF('C-MNS'!AG7="c",1,0))),0)</f>
        <v>0</v>
      </c>
      <c r="AH7" s="81">
        <f>IF(MNS!$K$8=1,IF('C-MNS'!AH7="NS",100,IF('C-MNS'!AH7="N",10,IF('C-MNS'!AH7="c",1,0))),0)</f>
        <v>0</v>
      </c>
      <c r="AI7" s="81">
        <f>IF(MNS!$K$8=2,IF('C-MNS'!AI7="NS",100,IF('C-MNS'!AI7="N",10,IF('C-MNS'!AI7="c",1,0))),0)</f>
        <v>0</v>
      </c>
      <c r="AJ7" s="81">
        <f>IF(MNS!K$8=3,IF('C-MNS'!AJ7="NS",100,IF('C-MNS'!AJ7="N",10,IF('C-MNS'!AJ7="c",1,0))),0)</f>
        <v>0</v>
      </c>
      <c r="AK7" s="81">
        <f>IF(MNS!$L$8=1,IF('C-MNS'!AK7="NS",100,IF('C-MNS'!AK7="N",10,IF('C-MNS'!AK7="c",1,0))),0)</f>
        <v>0</v>
      </c>
      <c r="AL7" s="81">
        <f>IF(MNS!$L$8=2,IF('C-MNS'!AL7="NS",100,IF('C-MNS'!AL7="N",10,IF('C-MNS'!AL7="c",1,0))),0)</f>
        <v>0</v>
      </c>
      <c r="AM7" s="81">
        <f>IF(MNS!L$8=3,IF('C-MNS'!AM7="NS",100,IF('C-MNS'!AM7="N",10,IF('C-MNS'!AM7="c",1,0))),0)</f>
        <v>0</v>
      </c>
      <c r="AN7" s="81">
        <f>IF(MNS!$M$8=1,IF('C-MNS'!AN7="NS",100,IF('C-MNS'!AN7="N",10,IF('C-MNS'!AN7="c",1,0))),0)</f>
        <v>0</v>
      </c>
      <c r="AO7" s="81">
        <f>IF(MNS!$M$8=2,IF('C-MNS'!AO7="NS",100,IF('C-MNS'!AO7="N",10,IF('C-MNS'!AO7="c",1,0))),0)</f>
        <v>0</v>
      </c>
      <c r="AP7" s="81">
        <f>IF(MNS!M$8=3,IF('C-MNS'!AP7="NS",100,IF('C-MNS'!AP7="N",10,IF('C-MNS'!AP7="c",1,0))),0)</f>
        <v>0</v>
      </c>
      <c r="AQ7" s="81">
        <f>IF(MNS!$O$8=1,IF('C-MNS'!AQ7="NS",100,IF('C-MNS'!AQ7="N",10,IF('C-MNS'!AQ7="c",1,0))),0)</f>
        <v>0</v>
      </c>
      <c r="AR7" s="81">
        <f>IF(MNS!$O$8=2,IF('C-MNS'!AR7="NS",100,IF('C-MNS'!AR7="N",10,IF('C-MNS'!AR7="c",1,0))),0)</f>
        <v>0</v>
      </c>
      <c r="AS7" s="81">
        <f>IF(MNS!O$8=3,IF('C-MNS'!AS7="NS",100,IF('C-MNS'!AS7="N",10,IF('C-MNS'!AS7="c",1,0))),0)</f>
        <v>0</v>
      </c>
      <c r="AT7" s="81">
        <f>IF(MNS!$Z$8=1,IF('C-MNS'!AT7="NS",100,IF('C-MNS'!AT7="N",10,IF('C-MNS'!AT7="c",1,0))),0)</f>
        <v>0</v>
      </c>
      <c r="AU7" s="81">
        <f>IF(MNS!$Z$8=2,IF('C-MNS'!AU7="NS",100,IF('C-MNS'!AU7="N",10,IF('C-MNS'!AU7="c",1,0))),0)</f>
        <v>0</v>
      </c>
      <c r="AV7" s="81">
        <f>IF(MNS!Z$8=3,IF('C-MNS'!AV7="NS",100,IF('C-MNS'!AV7="N",10,IF('C-MNS'!AV7="c",1,0))),0)</f>
        <v>0</v>
      </c>
      <c r="AW7" s="81">
        <f>IF(MNS!$AH$8=1,IF('C-MNS'!AW7="NS",100,IF('C-MNS'!AW7="N",10,IF('C-MNS'!AW7="c",1,0))),0)</f>
        <v>0</v>
      </c>
      <c r="AX7" s="81">
        <f>IF(MNS!$AH$8=2,IF('C-MNS'!AX7="NS",100,IF('C-MNS'!AX7="N",10,IF('C-MNS'!AX7="c",1,0))),0)</f>
        <v>0</v>
      </c>
      <c r="AY7" s="81">
        <f>IF(MNS!$AH$8=3,IF('C-MNS'!AY7="NS",100,IF('C-MNS'!AY7="N",10,IF('C-MNS'!AY7="c",1,0))),0)</f>
        <v>0</v>
      </c>
      <c r="AZ7" s="259">
        <f t="shared" si="0"/>
        <v>0</v>
      </c>
      <c r="BA7" s="259">
        <f t="shared" si="1"/>
        <v>0</v>
      </c>
      <c r="BB7" s="259">
        <f t="shared" si="2"/>
        <v>0</v>
      </c>
      <c r="BC7" s="259">
        <f t="shared" si="3"/>
        <v>0</v>
      </c>
      <c r="BD7" s="254">
        <f>IF(AZ7&gt;0,IF(Perf_potenziale!AZ7&gt;0,IF(BA7&gt;=1,1,IF(BB7&gt;=Perf_potenziale!BB7,1,IF(BB7&gt;0,0.5,IF(BC7&gt;0,0.3,0)))),0),0)</f>
        <v>0</v>
      </c>
      <c r="BE7" s="254"/>
      <c r="BF7" s="254"/>
      <c r="BG7" s="99"/>
      <c r="BH7" s="99"/>
      <c r="BI7" s="99"/>
      <c r="BJ7" s="99"/>
      <c r="BK7" s="254"/>
      <c r="BL7" s="342"/>
    </row>
    <row r="8" spans="1:64" ht="25" thickBot="1">
      <c r="A8" s="590"/>
      <c r="B8" s="552"/>
      <c r="C8" s="531"/>
      <c r="D8" s="595"/>
      <c r="E8" s="100" t="s">
        <v>377</v>
      </c>
      <c r="F8" s="101" t="s">
        <v>378</v>
      </c>
      <c r="G8" s="102">
        <f>IF(MNS!$B$8=1,IF('C-MNS'!G8="NS",100,IF('C-MNS'!G8="N",10,IF('C-MNS'!G8="c",1,0))),0)</f>
        <v>0</v>
      </c>
      <c r="H8" s="102">
        <f>IF(MNS!$B$8=2,IF('C-MNS'!H8="NS",100,IF('C-MNS'!H8="N",10,IF('C-MNS'!H8="c",1,0))),0)</f>
        <v>0</v>
      </c>
      <c r="I8" s="102">
        <f>IF(MNS!B$8=3,IF('C-MNS'!I8="NS",100,IF('C-MNS'!I8="N",10,IF('C-MNS'!I8="c",1,0))),0)</f>
        <v>0</v>
      </c>
      <c r="J8" s="102">
        <f>IF(MNS!$C$8=1,IF('C-MNS'!J8="NS",100,IF('C-MNS'!J8="N",10,IF('C-MNS'!J8="c",1,0))),0)</f>
        <v>0</v>
      </c>
      <c r="K8" s="102">
        <f>IF(MNS!$C$8=2,IF('C-MNS'!K8="NS",100,IF('C-MNS'!K8="N",10,IF('C-MNS'!K8="c",1,0))),0)</f>
        <v>0</v>
      </c>
      <c r="L8" s="102">
        <f>IF(MNS!C$8=3,IF('C-MNS'!L8="NS",100,IF('C-MNS'!L8="N",10,IF('C-MNS'!L8="c",1,0))),0)</f>
        <v>0</v>
      </c>
      <c r="M8" s="102">
        <f>IF(MNS!$D$8=1,IF('C-MNS'!M8="NS",100,IF('C-MNS'!M8="N",10,IF('C-MNS'!M8="c",1,0))),0)</f>
        <v>0</v>
      </c>
      <c r="N8" s="102">
        <f>IF(MNS!$D$8=2,IF('C-MNS'!N8="NS",100,IF('C-MNS'!N8="N",10,IF('C-MNS'!N8="c",1,0))),0)</f>
        <v>0</v>
      </c>
      <c r="O8" s="102">
        <f>IF(MNS!D$8=3,IF('C-MNS'!O8="NS",100,IF('C-MNS'!O8="N",10,IF('C-MNS'!O8="c",1,0))),0)</f>
        <v>0</v>
      </c>
      <c r="P8" s="102">
        <f>IF(MNS!$E$8=1,IF('C-MNS'!P8="NS",100,IF('C-MNS'!P8="N",10,IF('C-MNS'!P8="c",1,0))),0)</f>
        <v>0</v>
      </c>
      <c r="Q8" s="102">
        <f>IF(MNS!$E$8=2,IF('C-MNS'!Q8="NS",100,IF('C-MNS'!Q8="N",10,IF('C-MNS'!Q8="c",1,0))),0)</f>
        <v>0</v>
      </c>
      <c r="R8" s="102">
        <f>IF(MNS!E$8=3,IF('C-MNS'!R8="NS",100,IF('C-MNS'!R8="N",10,IF('C-MNS'!R8="c",1,0))),0)</f>
        <v>0</v>
      </c>
      <c r="S8" s="102">
        <f>IF(MNS!$F$8=1,IF('C-MNS'!S8="NS",100,IF('C-MNS'!S8="N",10,IF('C-MNS'!S8="c",1,0))),0)</f>
        <v>0</v>
      </c>
      <c r="T8" s="102">
        <f>IF(MNS!$F$8=2,IF('C-MNS'!T8="NS",100,IF('C-MNS'!T8="N",10,IF('C-MNS'!T8="c",1,0))),0)</f>
        <v>0</v>
      </c>
      <c r="U8" s="102">
        <f>IF(MNS!F$8=3,IF('C-MNS'!U8="NS",100,IF('C-MNS'!U8="N",10,IF('C-MNS'!U8="c",1,0))),0)</f>
        <v>0</v>
      </c>
      <c r="V8" s="102">
        <f>IF(MNS!$G$8=1,IF('C-MNS'!V8="NS",100,IF('C-MNS'!V8="N",10,IF('C-MNS'!V8="c",1,0))),0)</f>
        <v>0</v>
      </c>
      <c r="W8" s="102">
        <f>IF(MNS!$G$8=2,IF('C-MNS'!W8="NS",100,IF('C-MNS'!W8="N",10,IF('C-MNS'!W8="c",1,0))),0)</f>
        <v>0</v>
      </c>
      <c r="X8" s="102">
        <f>IF(MNS!G$8=3,IF('C-MNS'!X8="NS",100,IF('C-MNS'!X8="N",10,IF('C-MNS'!X8="c",1,0))),0)</f>
        <v>0</v>
      </c>
      <c r="Y8" s="102">
        <f>IF(MNS!$H$8=1,IF('C-MNS'!Y8="NS",100,IF('C-MNS'!Y8="N",10,IF('C-MNS'!Y8="c",1,0))),0)</f>
        <v>0</v>
      </c>
      <c r="Z8" s="102">
        <f>IF(MNS!$H$8=2,IF('C-MNS'!Z8="NS",100,IF('C-MNS'!Z8="N",10,IF('C-MNS'!Z8="c",1,0))),0)</f>
        <v>0</v>
      </c>
      <c r="AA8" s="102">
        <f>IF(MNS!H$8=3,IF('C-MNS'!AA8="NS",100,IF('C-MNS'!AA8="N",10,IF('C-MNS'!AA8="c",1,0))),0)</f>
        <v>0</v>
      </c>
      <c r="AB8" s="102">
        <f>IF(MNS!$I$8=1,IF('C-MNS'!AB8="NS",100,IF('C-MNS'!AB8="N",10,IF('C-MNS'!AB8="c",1,0))),0)</f>
        <v>0</v>
      </c>
      <c r="AC8" s="102">
        <f>IF(MNS!$I$8=2,IF('C-MNS'!AC8="NS",100,IF('C-MNS'!AC8="N",10,IF('C-MNS'!AC8="c",1,0))),0)</f>
        <v>0</v>
      </c>
      <c r="AD8" s="102">
        <f>IF(MNS!I$8=3,IF('C-MNS'!AD8="NS",100,IF('C-MNS'!AD8="N",10,IF('C-MNS'!AD8="c",1,0))),0)</f>
        <v>0</v>
      </c>
      <c r="AE8" s="102">
        <f>IF(MNS!$J$8=1,IF('C-MNS'!AE8="NS",100,IF('C-MNS'!AE8="N",10,IF('C-MNS'!AE8="c",1,0))),0)</f>
        <v>0</v>
      </c>
      <c r="AF8" s="102">
        <f>IF(MNS!$J$8=2,IF('C-MNS'!AF8="NS",100,IF('C-MNS'!AF8="N",10,IF('C-MNS'!AF8="c",1,0))),0)</f>
        <v>0</v>
      </c>
      <c r="AG8" s="102">
        <f>IF(MNS!J$8=3,IF('C-MNS'!AG8="NS",100,IF('C-MNS'!AG8="N",10,IF('C-MNS'!AG8="c",1,0))),0)</f>
        <v>0</v>
      </c>
      <c r="AH8" s="102">
        <f>IF(MNS!$K$8=1,IF('C-MNS'!AH8="NS",100,IF('C-MNS'!AH8="N",10,IF('C-MNS'!AH8="c",1,0))),0)</f>
        <v>0</v>
      </c>
      <c r="AI8" s="102">
        <f>IF(MNS!$K$8=2,IF('C-MNS'!AI8="NS",100,IF('C-MNS'!AI8="N",10,IF('C-MNS'!AI8="c",1,0))),0)</f>
        <v>0</v>
      </c>
      <c r="AJ8" s="102">
        <f>IF(MNS!K$8=3,IF('C-MNS'!AJ8="NS",100,IF('C-MNS'!AJ8="N",10,IF('C-MNS'!AJ8="c",1,0))),0)</f>
        <v>0</v>
      </c>
      <c r="AK8" s="102">
        <f>IF(MNS!$L$8=1,IF('C-MNS'!AK8="NS",100,IF('C-MNS'!AK8="N",10,IF('C-MNS'!AK8="c",1,0))),0)</f>
        <v>0</v>
      </c>
      <c r="AL8" s="102">
        <f>IF(MNS!$L$8=2,IF('C-MNS'!AL8="NS",100,IF('C-MNS'!AL8="N",10,IF('C-MNS'!AL8="c",1,0))),0)</f>
        <v>0</v>
      </c>
      <c r="AM8" s="102">
        <f>IF(MNS!L$8=3,IF('C-MNS'!AM8="NS",100,IF('C-MNS'!AM8="N",10,IF('C-MNS'!AM8="c",1,0))),0)</f>
        <v>0</v>
      </c>
      <c r="AN8" s="102">
        <f>IF(MNS!$M$8=1,IF('C-MNS'!AN8="NS",100,IF('C-MNS'!AN8="N",10,IF('C-MNS'!AN8="c",1,0))),0)</f>
        <v>0</v>
      </c>
      <c r="AO8" s="102">
        <f>IF(MNS!$M$8=2,IF('C-MNS'!AO8="NS",100,IF('C-MNS'!AO8="N",10,IF('C-MNS'!AO8="c",1,0))),0)</f>
        <v>0</v>
      </c>
      <c r="AP8" s="102">
        <f>IF(MNS!M$8=3,IF('C-MNS'!AP8="NS",100,IF('C-MNS'!AP8="N",10,IF('C-MNS'!AP8="c",1,0))),0)</f>
        <v>0</v>
      </c>
      <c r="AQ8" s="102">
        <f>IF(MNS!$O$8=1,IF('C-MNS'!AQ8="NS",100,IF('C-MNS'!AQ8="N",10,IF('C-MNS'!AQ8="c",1,0))),0)</f>
        <v>0</v>
      </c>
      <c r="AR8" s="102">
        <f>IF(MNS!$O$8=2,IF('C-MNS'!AR8="NS",100,IF('C-MNS'!AR8="N",10,IF('C-MNS'!AR8="c",1,0))),0)</f>
        <v>0</v>
      </c>
      <c r="AS8" s="102">
        <f>IF(MNS!O$8=3,IF('C-MNS'!AS8="NS",100,IF('C-MNS'!AS8="N",10,IF('C-MNS'!AS8="c",1,0))),0)</f>
        <v>0</v>
      </c>
      <c r="AT8" s="102">
        <f>IF(MNS!$Z$8=1,IF('C-MNS'!AT8="NS",100,IF('C-MNS'!AT8="N",10,IF('C-MNS'!AT8="c",1,0))),0)</f>
        <v>0</v>
      </c>
      <c r="AU8" s="102">
        <f>IF(MNS!$Z$8=2,IF('C-MNS'!AU8="NS",100,IF('C-MNS'!AU8="N",10,IF('C-MNS'!AU8="c",1,0))),0)</f>
        <v>0</v>
      </c>
      <c r="AV8" s="102">
        <f>IF(MNS!Z$8=3,IF('C-MNS'!AV8="NS",100,IF('C-MNS'!AV8="N",10,IF('C-MNS'!AV8="c",1,0))),0)</f>
        <v>0</v>
      </c>
      <c r="AW8" s="102">
        <f>IF(MNS!$AH$8=1,IF('C-MNS'!AW8="NS",100,IF('C-MNS'!AW8="N",10,IF('C-MNS'!AW8="c",1,0))),0)</f>
        <v>0</v>
      </c>
      <c r="AX8" s="102">
        <f>IF(MNS!$AH$8=2,IF('C-MNS'!AX8="NS",100,IF('C-MNS'!AX8="N",10,IF('C-MNS'!AX8="c",1,0))),0)</f>
        <v>0</v>
      </c>
      <c r="AY8" s="102">
        <f>IF(MNS!$AH$8=3,IF('C-MNS'!AY8="NS",100,IF('C-MNS'!AY8="N",10,IF('C-MNS'!AY8="c",1,0))),0)</f>
        <v>0</v>
      </c>
      <c r="AZ8" s="104">
        <f t="shared" si="0"/>
        <v>0</v>
      </c>
      <c r="BA8" s="104">
        <f t="shared" si="1"/>
        <v>0</v>
      </c>
      <c r="BB8" s="104">
        <f t="shared" si="2"/>
        <v>0</v>
      </c>
      <c r="BC8" s="259">
        <f t="shared" si="3"/>
        <v>0</v>
      </c>
      <c r="BD8" s="254">
        <f>IF(AZ8&gt;0,IF(Perf_potenziale!AZ8&gt;0,IF(BA8&gt;=1,1,IF(BB8&gt;=Perf_potenziale!BB8,1,IF(BB8&gt;0,0.5,IF(BC8&gt;0,0.3,0)))),0),0)</f>
        <v>0</v>
      </c>
      <c r="BE8" s="254">
        <f>IF(BD8=1,3,IF(BD7=1,2,IF(BD6=1,1,0)))</f>
        <v>0</v>
      </c>
      <c r="BF8" s="105">
        <f>IF(BE8=0,BD8+BD7*0.1+BD6*0.01,0)</f>
        <v>0</v>
      </c>
      <c r="BG8" s="99"/>
      <c r="BH8" s="99"/>
      <c r="BI8" s="99"/>
      <c r="BJ8" s="99"/>
      <c r="BK8" s="254"/>
      <c r="BL8" s="342"/>
    </row>
    <row r="9" spans="1:64" ht="25" thickBot="1">
      <c r="A9" s="590"/>
      <c r="B9" s="552"/>
      <c r="C9" s="558" t="s">
        <v>380</v>
      </c>
      <c r="D9" s="596" t="s">
        <v>89</v>
      </c>
      <c r="E9" s="284" t="s">
        <v>373</v>
      </c>
      <c r="F9" s="285" t="s">
        <v>381</v>
      </c>
      <c r="G9" s="286">
        <f>IF(MNS!$B$8=1,IF('C-MNS'!G9="NS",100,IF('C-MNS'!G9="N",10,IF('C-MNS'!G9="c",1,0))),0)</f>
        <v>0</v>
      </c>
      <c r="H9" s="286">
        <f>IF(MNS!$B$8=2,IF('C-MNS'!H9="NS",100,IF('C-MNS'!H9="N",10,IF('C-MNS'!H9="c",1,0))),0)</f>
        <v>0</v>
      </c>
      <c r="I9" s="286">
        <f>IF(MNS!B$8=3,IF('C-MNS'!I9="NS",100,IF('C-MNS'!I9="N",10,IF('C-MNS'!I9="c",1,0))),0)</f>
        <v>0</v>
      </c>
      <c r="J9" s="286">
        <f>IF(MNS!$C$8=1,IF('C-MNS'!J9="NS",100,IF('C-MNS'!J9="N",10,IF('C-MNS'!J9="c",1,0))),0)</f>
        <v>0</v>
      </c>
      <c r="K9" s="286">
        <f>IF(MNS!$C$8=2,IF('C-MNS'!K9="NS",100,IF('C-MNS'!K9="N",10,IF('C-MNS'!K9="c",1,0))),0)</f>
        <v>0</v>
      </c>
      <c r="L9" s="286">
        <f>IF(MNS!C$8=3,IF('C-MNS'!L9="NS",100,IF('C-MNS'!L9="N",10,IF('C-MNS'!L9="c",1,0))),0)</f>
        <v>0</v>
      </c>
      <c r="M9" s="286">
        <f>IF(MNS!$D$8=1,IF('C-MNS'!M9="NS",100,IF('C-MNS'!M9="N",10,IF('C-MNS'!M9="c",1,0))),0)</f>
        <v>0</v>
      </c>
      <c r="N9" s="286">
        <f>IF(MNS!$D$8=2,IF('C-MNS'!N9="NS",100,IF('C-MNS'!N9="N",10,IF('C-MNS'!N9="c",1,0))),0)</f>
        <v>0</v>
      </c>
      <c r="O9" s="286">
        <f>IF(MNS!D$8=3,IF('C-MNS'!O9="NS",100,IF('C-MNS'!O9="N",10,IF('C-MNS'!O9="c",1,0))),0)</f>
        <v>0</v>
      </c>
      <c r="P9" s="286">
        <f>IF(MNS!$E$8=1,IF('C-MNS'!P9="NS",100,IF('C-MNS'!P9="N",10,IF('C-MNS'!P9="c",1,0))),0)</f>
        <v>0</v>
      </c>
      <c r="Q9" s="286">
        <f>IF(MNS!$E$8=2,IF('C-MNS'!Q9="NS",100,IF('C-MNS'!Q9="N",10,IF('C-MNS'!Q9="c",1,0))),0)</f>
        <v>0</v>
      </c>
      <c r="R9" s="286">
        <f>IF(MNS!E$8=3,IF('C-MNS'!R9="NS",100,IF('C-MNS'!R9="N",10,IF('C-MNS'!R9="c",1,0))),0)</f>
        <v>0</v>
      </c>
      <c r="S9" s="286">
        <f>IF(MNS!$F$8=1,IF('C-MNS'!S9="NS",100,IF('C-MNS'!S9="N",10,IF('C-MNS'!S9="c",1,0))),0)</f>
        <v>0</v>
      </c>
      <c r="T9" s="286">
        <f>IF(MNS!$F$8=2,IF('C-MNS'!T9="NS",100,IF('C-MNS'!T9="N",10,IF('C-MNS'!T9="c",1,0))),0)</f>
        <v>0</v>
      </c>
      <c r="U9" s="286">
        <f>IF(MNS!F$8=3,IF('C-MNS'!U9="NS",100,IF('C-MNS'!U9="N",10,IF('C-MNS'!U9="c",1,0))),0)</f>
        <v>0</v>
      </c>
      <c r="V9" s="286">
        <f>IF(MNS!$G$8=1,IF('C-MNS'!V9="NS",100,IF('C-MNS'!V9="N",10,IF('C-MNS'!V9="c",1,0))),0)</f>
        <v>0</v>
      </c>
      <c r="W9" s="286">
        <f>IF(MNS!$G$8=2,IF('C-MNS'!W9="NS",100,IF('C-MNS'!W9="N",10,IF('C-MNS'!W9="c",1,0))),0)</f>
        <v>0</v>
      </c>
      <c r="X9" s="286">
        <f>IF(MNS!G$8=3,IF('C-MNS'!X9="NS",100,IF('C-MNS'!X9="N",10,IF('C-MNS'!X9="c",1,0))),0)</f>
        <v>0</v>
      </c>
      <c r="Y9" s="286">
        <f>IF(MNS!$H$8=1,IF('C-MNS'!Y9="NS",100,IF('C-MNS'!Y9="N",10,IF('C-MNS'!Y9="c",1,0))),0)</f>
        <v>0</v>
      </c>
      <c r="Z9" s="286">
        <f>IF(MNS!$H$8=2,IF('C-MNS'!Z9="NS",100,IF('C-MNS'!Z9="N",10,IF('C-MNS'!Z9="c",1,0))),0)</f>
        <v>0</v>
      </c>
      <c r="AA9" s="286">
        <f>IF(MNS!H$8=3,IF('C-MNS'!AA9="NS",100,IF('C-MNS'!AA9="N",10,IF('C-MNS'!AA9="c",1,0))),0)</f>
        <v>0</v>
      </c>
      <c r="AB9" s="286">
        <f>IF(MNS!$I$8=1,IF('C-MNS'!AB9="NS",100,IF('C-MNS'!AB9="N",10,IF('C-MNS'!AB9="c",1,0))),0)</f>
        <v>0</v>
      </c>
      <c r="AC9" s="286">
        <f>IF(MNS!$I$8=2,IF('C-MNS'!AC9="NS",100,IF('C-MNS'!AC9="N",10,IF('C-MNS'!AC9="c",1,0))),0)</f>
        <v>0</v>
      </c>
      <c r="AD9" s="286">
        <f>IF(MNS!I$8=3,IF('C-MNS'!AD9="NS",100,IF('C-MNS'!AD9="N",10,IF('C-MNS'!AD9="c",1,0))),0)</f>
        <v>0</v>
      </c>
      <c r="AE9" s="286">
        <f>IF(MNS!$J$8=1,IF('C-MNS'!AE9="NS",100,IF('C-MNS'!AE9="N",10,IF('C-MNS'!AE9="c",1,0))),0)</f>
        <v>0</v>
      </c>
      <c r="AF9" s="286">
        <f>IF(MNS!$J$8=2,IF('C-MNS'!AF9="NS",100,IF('C-MNS'!AF9="N",10,IF('C-MNS'!AF9="c",1,0))),0)</f>
        <v>0</v>
      </c>
      <c r="AG9" s="286">
        <f>IF(MNS!J$8=3,IF('C-MNS'!AG9="NS",100,IF('C-MNS'!AG9="N",10,IF('C-MNS'!AG9="c",1,0))),0)</f>
        <v>0</v>
      </c>
      <c r="AH9" s="286">
        <f>IF(MNS!$K$8=1,IF('C-MNS'!AH9="NS",100,IF('C-MNS'!AH9="N",10,IF('C-MNS'!AH9="c",1,0))),0)</f>
        <v>0</v>
      </c>
      <c r="AI9" s="286">
        <f>IF(MNS!$K$8=2,IF('C-MNS'!AI9="NS",100,IF('C-MNS'!AI9="N",10,IF('C-MNS'!AI9="c",1,0))),0)</f>
        <v>0</v>
      </c>
      <c r="AJ9" s="286">
        <f>IF(MNS!K$8=3,IF('C-MNS'!AJ9="NS",100,IF('C-MNS'!AJ9="N",10,IF('C-MNS'!AJ9="c",1,0))),0)</f>
        <v>0</v>
      </c>
      <c r="AK9" s="286">
        <f>IF(MNS!$L$8=1,IF('C-MNS'!AK9="NS",100,IF('C-MNS'!AK9="N",10,IF('C-MNS'!AK9="c",1,0))),0)</f>
        <v>0</v>
      </c>
      <c r="AL9" s="286">
        <f>IF(MNS!$L$8=2,IF('C-MNS'!AL9="NS",100,IF('C-MNS'!AL9="N",10,IF('C-MNS'!AL9="c",1,0))),0)</f>
        <v>0</v>
      </c>
      <c r="AM9" s="286">
        <f>IF(MNS!L$8=3,IF('C-MNS'!AM9="NS",100,IF('C-MNS'!AM9="N",10,IF('C-MNS'!AM9="c",1,0))),0)</f>
        <v>0</v>
      </c>
      <c r="AN9" s="286">
        <f>IF(MNS!$M$8=1,IF('C-MNS'!AN9="NS",100,IF('C-MNS'!AN9="N",10,IF('C-MNS'!AN9="c",1,0))),0)</f>
        <v>0</v>
      </c>
      <c r="AO9" s="286">
        <f>IF(MNS!$M$8=2,IF('C-MNS'!AO9="NS",100,IF('C-MNS'!AO9="N",10,IF('C-MNS'!AO9="c",1,0))),0)</f>
        <v>0</v>
      </c>
      <c r="AP9" s="286">
        <f>IF(MNS!M$8=3,IF('C-MNS'!AP9="NS",100,IF('C-MNS'!AP9="N",10,IF('C-MNS'!AP9="c",1,0))),0)</f>
        <v>0</v>
      </c>
      <c r="AQ9" s="286">
        <f>IF(MNS!$O$8=1,IF('C-MNS'!AQ9="NS",100,IF('C-MNS'!AQ9="N",10,IF('C-MNS'!AQ9="c",1,0))),0)</f>
        <v>0</v>
      </c>
      <c r="AR9" s="286">
        <f>IF(MNS!$O$8=2,IF('C-MNS'!AR9="NS",100,IF('C-MNS'!AR9="N",10,IF('C-MNS'!AR9="c",1,0))),0)</f>
        <v>0</v>
      </c>
      <c r="AS9" s="286">
        <f>IF(MNS!O$8=3,IF('C-MNS'!AS9="NS",100,IF('C-MNS'!AS9="N",10,IF('C-MNS'!AS9="c",1,0))),0)</f>
        <v>0</v>
      </c>
      <c r="AT9" s="286">
        <f>IF(MNS!$Z$8=1,IF('C-MNS'!AT9="NS",100,IF('C-MNS'!AT9="N",10,IF('C-MNS'!AT9="c",1,0))),0)</f>
        <v>0</v>
      </c>
      <c r="AU9" s="286">
        <f>IF(MNS!$Z$8=2,IF('C-MNS'!AU9="NS",100,IF('C-MNS'!AU9="N",10,IF('C-MNS'!AU9="c",1,0))),0)</f>
        <v>0</v>
      </c>
      <c r="AV9" s="286">
        <f>IF(MNS!Z$8=3,IF('C-MNS'!AV9="NS",100,IF('C-MNS'!AV9="N",10,IF('C-MNS'!AV9="c",1,0))),0)</f>
        <v>0</v>
      </c>
      <c r="AW9" s="286">
        <f>IF(MNS!$AH$8=1,IF('C-MNS'!AW9="NS",100,IF('C-MNS'!AW9="N",10,IF('C-MNS'!AW9="c",1,0))),0)</f>
        <v>0</v>
      </c>
      <c r="AX9" s="286">
        <f>IF(MNS!$AH$8=2,IF('C-MNS'!AX9="NS",100,IF('C-MNS'!AX9="N",10,IF('C-MNS'!AX9="c",1,0))),0)</f>
        <v>0</v>
      </c>
      <c r="AY9" s="286">
        <f>IF(MNS!$AH$8=3,IF('C-MNS'!AY9="NS",100,IF('C-MNS'!AY9="N",10,IF('C-MNS'!AY9="c",1,0))),0)</f>
        <v>0</v>
      </c>
      <c r="AZ9" s="253">
        <f t="shared" si="0"/>
        <v>0</v>
      </c>
      <c r="BA9" s="253">
        <f t="shared" si="1"/>
        <v>0</v>
      </c>
      <c r="BB9" s="253">
        <f t="shared" si="2"/>
        <v>0</v>
      </c>
      <c r="BC9" s="260">
        <f t="shared" si="3"/>
        <v>0</v>
      </c>
      <c r="BD9" s="262">
        <f>IF(AZ9&gt;0,IF(Perf_potenziale!AZ9&gt;0,IF(BA9&gt;=1,1,IF(BB9&gt;=Perf_potenziale!BB9,1,IF(BB9&gt;0,0.5,IF(BC9&gt;0,0.3,0)))),0),0)</f>
        <v>0</v>
      </c>
      <c r="BE9" s="262"/>
      <c r="BF9" s="255"/>
      <c r="BG9" s="99"/>
      <c r="BH9" s="99"/>
      <c r="BI9" s="99"/>
      <c r="BJ9" s="99"/>
      <c r="BK9" s="254"/>
      <c r="BL9" s="342"/>
    </row>
    <row r="10" spans="1:64" ht="25" thickBot="1">
      <c r="A10" s="590"/>
      <c r="B10" s="552"/>
      <c r="C10" s="559"/>
      <c r="D10" s="547"/>
      <c r="E10" s="250" t="s">
        <v>375</v>
      </c>
      <c r="F10" s="251" t="s">
        <v>382</v>
      </c>
      <c r="G10" s="252">
        <f>IF(MNS!$B$8=1,IF('C-MNS'!G10="NS",100,IF('C-MNS'!G10="N",10,IF('C-MNS'!G10="c",1,0))),0)</f>
        <v>0</v>
      </c>
      <c r="H10" s="252">
        <f>IF(MNS!$B$8=2,IF('C-MNS'!H10="NS",100,IF('C-MNS'!H10="N",10,IF('C-MNS'!H10="c",1,0))),0)</f>
        <v>0</v>
      </c>
      <c r="I10" s="252">
        <f>IF(MNS!B$8=3,IF('C-MNS'!I10="NS",100,IF('C-MNS'!I10="N",10,IF('C-MNS'!I10="c",1,0))),0)</f>
        <v>0</v>
      </c>
      <c r="J10" s="252">
        <f>IF(MNS!$C$8=1,IF('C-MNS'!J10="NS",100,IF('C-MNS'!J10="N",10,IF('C-MNS'!J10="c",1,0))),0)</f>
        <v>0</v>
      </c>
      <c r="K10" s="252">
        <f>IF(MNS!$C$8=2,IF('C-MNS'!K10="NS",100,IF('C-MNS'!K10="N",10,IF('C-MNS'!K10="c",1,0))),0)</f>
        <v>0</v>
      </c>
      <c r="L10" s="252">
        <f>IF(MNS!C$8=3,IF('C-MNS'!L10="NS",100,IF('C-MNS'!L10="N",10,IF('C-MNS'!L10="c",1,0))),0)</f>
        <v>0</v>
      </c>
      <c r="M10" s="252">
        <f>IF(MNS!$D$8=1,IF('C-MNS'!M10="NS",100,IF('C-MNS'!M10="N",10,IF('C-MNS'!M10="c",1,0))),0)</f>
        <v>0</v>
      </c>
      <c r="N10" s="252">
        <f>IF(MNS!$D$8=2,IF('C-MNS'!N10="NS",100,IF('C-MNS'!N10="N",10,IF('C-MNS'!N10="c",1,0))),0)</f>
        <v>0</v>
      </c>
      <c r="O10" s="252">
        <f>IF(MNS!D$8=3,IF('C-MNS'!O10="NS",100,IF('C-MNS'!O10="N",10,IF('C-MNS'!O10="c",1,0))),0)</f>
        <v>0</v>
      </c>
      <c r="P10" s="252">
        <f>IF(MNS!$E$8=1,IF('C-MNS'!P10="NS",100,IF('C-MNS'!P10="N",10,IF('C-MNS'!P10="c",1,0))),0)</f>
        <v>0</v>
      </c>
      <c r="Q10" s="252">
        <f>IF(MNS!$E$8=2,IF('C-MNS'!Q10="NS",100,IF('C-MNS'!Q10="N",10,IF('C-MNS'!Q10="c",1,0))),0)</f>
        <v>0</v>
      </c>
      <c r="R10" s="252">
        <f>IF(MNS!E$8=3,IF('C-MNS'!R10="NS",100,IF('C-MNS'!R10="N",10,IF('C-MNS'!R10="c",1,0))),0)</f>
        <v>0</v>
      </c>
      <c r="S10" s="252">
        <f>IF(MNS!$F$8=1,IF('C-MNS'!S10="NS",100,IF('C-MNS'!S10="N",10,IF('C-MNS'!S10="c",1,0))),0)</f>
        <v>0</v>
      </c>
      <c r="T10" s="252">
        <f>IF(MNS!$F$8=2,IF('C-MNS'!T10="NS",100,IF('C-MNS'!T10="N",10,IF('C-MNS'!T10="c",1,0))),0)</f>
        <v>0</v>
      </c>
      <c r="U10" s="252">
        <f>IF(MNS!F$8=3,IF('C-MNS'!U10="NS",100,IF('C-MNS'!U10="N",10,IF('C-MNS'!U10="c",1,0))),0)</f>
        <v>0</v>
      </c>
      <c r="V10" s="252">
        <f>IF(MNS!$G$8=1,IF('C-MNS'!V10="NS",100,IF('C-MNS'!V10="N",10,IF('C-MNS'!V10="c",1,0))),0)</f>
        <v>0</v>
      </c>
      <c r="W10" s="252">
        <f>IF(MNS!$G$8=2,IF('C-MNS'!W10="NS",100,IF('C-MNS'!W10="N",10,IF('C-MNS'!W10="c",1,0))),0)</f>
        <v>0</v>
      </c>
      <c r="X10" s="252">
        <f>IF(MNS!G$8=3,IF('C-MNS'!X10="NS",100,IF('C-MNS'!X10="N",10,IF('C-MNS'!X10="c",1,0))),0)</f>
        <v>0</v>
      </c>
      <c r="Y10" s="252">
        <f>IF(MNS!$H$8=1,IF('C-MNS'!Y10="NS",100,IF('C-MNS'!Y10="N",10,IF('C-MNS'!Y10="c",1,0))),0)</f>
        <v>0</v>
      </c>
      <c r="Z10" s="252">
        <f>IF(MNS!$H$8=2,IF('C-MNS'!Z10="NS",100,IF('C-MNS'!Z10="N",10,IF('C-MNS'!Z10="c",1,0))),0)</f>
        <v>0</v>
      </c>
      <c r="AA10" s="252">
        <f>IF(MNS!H$8=3,IF('C-MNS'!AA10="NS",100,IF('C-MNS'!AA10="N",10,IF('C-MNS'!AA10="c",1,0))),0)</f>
        <v>0</v>
      </c>
      <c r="AB10" s="252">
        <f>IF(MNS!$I$8=1,IF('C-MNS'!AB10="NS",100,IF('C-MNS'!AB10="N",10,IF('C-MNS'!AB10="c",1,0))),0)</f>
        <v>0</v>
      </c>
      <c r="AC10" s="252">
        <f>IF(MNS!$I$8=2,IF('C-MNS'!AC10="NS",100,IF('C-MNS'!AC10="N",10,IF('C-MNS'!AC10="c",1,0))),0)</f>
        <v>0</v>
      </c>
      <c r="AD10" s="252">
        <f>IF(MNS!I$8=3,IF('C-MNS'!AD10="NS",100,IF('C-MNS'!AD10="N",10,IF('C-MNS'!AD10="c",1,0))),0)</f>
        <v>0</v>
      </c>
      <c r="AE10" s="252">
        <f>IF(MNS!$J$8=1,IF('C-MNS'!AE10="NS",100,IF('C-MNS'!AE10="N",10,IF('C-MNS'!AE10="c",1,0))),0)</f>
        <v>0</v>
      </c>
      <c r="AF10" s="252">
        <f>IF(MNS!$J$8=2,IF('C-MNS'!AF10="NS",100,IF('C-MNS'!AF10="N",10,IF('C-MNS'!AF10="c",1,0))),0)</f>
        <v>0</v>
      </c>
      <c r="AG10" s="252">
        <f>IF(MNS!J$8=3,IF('C-MNS'!AG10="NS",100,IF('C-MNS'!AG10="N",10,IF('C-MNS'!AG10="c",1,0))),0)</f>
        <v>0</v>
      </c>
      <c r="AH10" s="252">
        <f>IF(MNS!$K$8=1,IF('C-MNS'!AH10="NS",100,IF('C-MNS'!AH10="N",10,IF('C-MNS'!AH10="c",1,0))),0)</f>
        <v>0</v>
      </c>
      <c r="AI10" s="252">
        <f>IF(MNS!$K$8=2,IF('C-MNS'!AI10="NS",100,IF('C-MNS'!AI10="N",10,IF('C-MNS'!AI10="c",1,0))),0)</f>
        <v>0</v>
      </c>
      <c r="AJ10" s="252">
        <f>IF(MNS!K$8=3,IF('C-MNS'!AJ10="NS",100,IF('C-MNS'!AJ10="N",10,IF('C-MNS'!AJ10="c",1,0))),0)</f>
        <v>0</v>
      </c>
      <c r="AK10" s="252">
        <f>IF(MNS!$L$8=1,IF('C-MNS'!AK10="NS",100,IF('C-MNS'!AK10="N",10,IF('C-MNS'!AK10="c",1,0))),0)</f>
        <v>0</v>
      </c>
      <c r="AL10" s="252">
        <f>IF(MNS!$L$8=2,IF('C-MNS'!AL10="NS",100,IF('C-MNS'!AL10="N",10,IF('C-MNS'!AL10="c",1,0))),0)</f>
        <v>0</v>
      </c>
      <c r="AM10" s="252">
        <f>IF(MNS!L$8=3,IF('C-MNS'!AM10="NS",100,IF('C-MNS'!AM10="N",10,IF('C-MNS'!AM10="c",1,0))),0)</f>
        <v>0</v>
      </c>
      <c r="AN10" s="252">
        <f>IF(MNS!$M$8=1,IF('C-MNS'!AN10="NS",100,IF('C-MNS'!AN10="N",10,IF('C-MNS'!AN10="c",1,0))),0)</f>
        <v>0</v>
      </c>
      <c r="AO10" s="252">
        <f>IF(MNS!$M$8=2,IF('C-MNS'!AO10="NS",100,IF('C-MNS'!AO10="N",10,IF('C-MNS'!AO10="c",1,0))),0)</f>
        <v>0</v>
      </c>
      <c r="AP10" s="252">
        <f>IF(MNS!M$8=3,IF('C-MNS'!AP10="NS",100,IF('C-MNS'!AP10="N",10,IF('C-MNS'!AP10="c",1,0))),0)</f>
        <v>0</v>
      </c>
      <c r="AQ10" s="252">
        <f>IF(MNS!$O$8=1,IF('C-MNS'!AQ10="NS",100,IF('C-MNS'!AQ10="N",10,IF('C-MNS'!AQ10="c",1,0))),0)</f>
        <v>0</v>
      </c>
      <c r="AR10" s="252">
        <f>IF(MNS!$O$8=2,IF('C-MNS'!AR10="NS",100,IF('C-MNS'!AR10="N",10,IF('C-MNS'!AR10="c",1,0))),0)</f>
        <v>0</v>
      </c>
      <c r="AS10" s="252">
        <f>IF(MNS!O$8=3,IF('C-MNS'!AS10="NS",100,IF('C-MNS'!AS10="N",10,IF('C-MNS'!AS10="c",1,0))),0)</f>
        <v>0</v>
      </c>
      <c r="AT10" s="252">
        <f>IF(MNS!$Z$8=1,IF('C-MNS'!AT10="NS",100,IF('C-MNS'!AT10="N",10,IF('C-MNS'!AT10="c",1,0))),0)</f>
        <v>0</v>
      </c>
      <c r="AU10" s="252">
        <f>IF(MNS!$Z$8=2,IF('C-MNS'!AU10="NS",100,IF('C-MNS'!AU10="N",10,IF('C-MNS'!AU10="c",1,0))),0)</f>
        <v>0</v>
      </c>
      <c r="AV10" s="252">
        <f>IF(MNS!Z$8=3,IF('C-MNS'!AV10="NS",100,IF('C-MNS'!AV10="N",10,IF('C-MNS'!AV10="c",1,0))),0)</f>
        <v>0</v>
      </c>
      <c r="AW10" s="252">
        <f>IF(MNS!$AH$8=1,IF('C-MNS'!AW10="NS",100,IF('C-MNS'!AW10="N",10,IF('C-MNS'!AW10="c",1,0))),0)</f>
        <v>0</v>
      </c>
      <c r="AX10" s="252">
        <f>IF(MNS!$AH$8=2,IF('C-MNS'!AX10="NS",100,IF('C-MNS'!AX10="N",10,IF('C-MNS'!AX10="c",1,0))),0)</f>
        <v>0</v>
      </c>
      <c r="AY10" s="252">
        <f>IF(MNS!$AH$8=3,IF('C-MNS'!AY10="NS",100,IF('C-MNS'!AY10="N",10,IF('C-MNS'!AY10="c",1,0))),0)</f>
        <v>0</v>
      </c>
      <c r="AZ10" s="253">
        <f t="shared" si="0"/>
        <v>0</v>
      </c>
      <c r="BA10" s="253">
        <f t="shared" si="1"/>
        <v>0</v>
      </c>
      <c r="BB10" s="253">
        <f t="shared" si="2"/>
        <v>0</v>
      </c>
      <c r="BC10" s="253">
        <f t="shared" si="3"/>
        <v>0</v>
      </c>
      <c r="BD10" s="255">
        <f>IF(AZ10&gt;0,IF(Perf_potenziale!AZ10&gt;0,IF(BA10&gt;=1,1,IF(BB10&gt;=Perf_potenziale!BB10,1,IF(BB10&gt;0,0.5,IF(BC10&gt;0,0.3,0)))),0),0)</f>
        <v>0</v>
      </c>
      <c r="BE10" s="255"/>
      <c r="BF10" s="255"/>
      <c r="BG10" s="99"/>
      <c r="BH10" s="99"/>
      <c r="BI10" s="99"/>
      <c r="BJ10" s="99"/>
      <c r="BK10" s="254"/>
      <c r="BL10" s="342"/>
    </row>
    <row r="11" spans="1:64" ht="25" thickBot="1">
      <c r="A11" s="590"/>
      <c r="B11" s="553"/>
      <c r="C11" s="560"/>
      <c r="D11" s="571"/>
      <c r="E11" s="343" t="s">
        <v>377</v>
      </c>
      <c r="F11" s="344" t="s">
        <v>383</v>
      </c>
      <c r="G11" s="345">
        <f>IF(MNS!$B$8=1,IF('C-MNS'!G11="NS",100,IF('C-MNS'!G11="N",10,IF('C-MNS'!G11="c",1,0))),0)</f>
        <v>0</v>
      </c>
      <c r="H11" s="345">
        <f>IF(MNS!$B$8=2,IF('C-MNS'!H11="NS",100,IF('C-MNS'!H11="N",10,IF('C-MNS'!H11="c",1,0))),0)</f>
        <v>0</v>
      </c>
      <c r="I11" s="345">
        <f>IF(MNS!B$8=3,IF('C-MNS'!I11="NS",100,IF('C-MNS'!I11="N",10,IF('C-MNS'!I11="c",1,0))),0)</f>
        <v>0</v>
      </c>
      <c r="J11" s="345">
        <f>IF(MNS!$C$8=1,IF('C-MNS'!J11="NS",100,IF('C-MNS'!J11="N",10,IF('C-MNS'!J11="c",1,0))),0)</f>
        <v>0</v>
      </c>
      <c r="K11" s="345">
        <f>IF(MNS!$C$8=2,IF('C-MNS'!K11="NS",100,IF('C-MNS'!K11="N",10,IF('C-MNS'!K11="c",1,0))),0)</f>
        <v>0</v>
      </c>
      <c r="L11" s="345">
        <f>IF(MNS!C$8=3,IF('C-MNS'!L11="NS",100,IF('C-MNS'!L11="N",10,IF('C-MNS'!L11="c",1,0))),0)</f>
        <v>0</v>
      </c>
      <c r="M11" s="345">
        <f>IF(MNS!$D$8=1,IF('C-MNS'!M11="NS",100,IF('C-MNS'!M11="N",10,IF('C-MNS'!M11="c",1,0))),0)</f>
        <v>0</v>
      </c>
      <c r="N11" s="345">
        <f>IF(MNS!$D$8=2,IF('C-MNS'!N11="NS",100,IF('C-MNS'!N11="N",10,IF('C-MNS'!N11="c",1,0))),0)</f>
        <v>0</v>
      </c>
      <c r="O11" s="345">
        <f>IF(MNS!D$8=3,IF('C-MNS'!O11="NS",100,IF('C-MNS'!O11="N",10,IF('C-MNS'!O11="c",1,0))),0)</f>
        <v>0</v>
      </c>
      <c r="P11" s="345">
        <f>IF(MNS!$E$8=1,IF('C-MNS'!P11="NS",100,IF('C-MNS'!P11="N",10,IF('C-MNS'!P11="c",1,0))),0)</f>
        <v>0</v>
      </c>
      <c r="Q11" s="345">
        <f>IF(MNS!$E$8=2,IF('C-MNS'!Q11="NS",100,IF('C-MNS'!Q11="N",10,IF('C-MNS'!Q11="c",1,0))),0)</f>
        <v>0</v>
      </c>
      <c r="R11" s="345">
        <f>IF(MNS!E$8=3,IF('C-MNS'!R11="NS",100,IF('C-MNS'!R11="N",10,IF('C-MNS'!R11="c",1,0))),0)</f>
        <v>0</v>
      </c>
      <c r="S11" s="345">
        <f>IF(MNS!$F$8=1,IF('C-MNS'!S11="NS",100,IF('C-MNS'!S11="N",10,IF('C-MNS'!S11="c",1,0))),0)</f>
        <v>0</v>
      </c>
      <c r="T11" s="345">
        <f>IF(MNS!$F$8=2,IF('C-MNS'!T11="NS",100,IF('C-MNS'!T11="N",10,IF('C-MNS'!T11="c",1,0))),0)</f>
        <v>0</v>
      </c>
      <c r="U11" s="345">
        <f>IF(MNS!F$8=3,IF('C-MNS'!U11="NS",100,IF('C-MNS'!U11="N",10,IF('C-MNS'!U11="c",1,0))),0)</f>
        <v>0</v>
      </c>
      <c r="V11" s="345">
        <f>IF(MNS!$G$8=1,IF('C-MNS'!V11="NS",100,IF('C-MNS'!V11="N",10,IF('C-MNS'!V11="c",1,0))),0)</f>
        <v>0</v>
      </c>
      <c r="W11" s="345">
        <f>IF(MNS!$G$8=2,IF('C-MNS'!W11="NS",100,IF('C-MNS'!W11="N",10,IF('C-MNS'!W11="c",1,0))),0)</f>
        <v>0</v>
      </c>
      <c r="X11" s="345">
        <f>IF(MNS!G$8=3,IF('C-MNS'!X11="NS",100,IF('C-MNS'!X11="N",10,IF('C-MNS'!X11="c",1,0))),0)</f>
        <v>0</v>
      </c>
      <c r="Y11" s="345">
        <f>IF(MNS!$H$8=1,IF('C-MNS'!Y11="NS",100,IF('C-MNS'!Y11="N",10,IF('C-MNS'!Y11="c",1,0))),0)</f>
        <v>0</v>
      </c>
      <c r="Z11" s="345">
        <f>IF(MNS!$H$8=2,IF('C-MNS'!Z11="NS",100,IF('C-MNS'!Z11="N",10,IF('C-MNS'!Z11="c",1,0))),0)</f>
        <v>0</v>
      </c>
      <c r="AA11" s="345">
        <f>IF(MNS!H$8=3,IF('C-MNS'!AA11="NS",100,IF('C-MNS'!AA11="N",10,IF('C-MNS'!AA11="c",1,0))),0)</f>
        <v>0</v>
      </c>
      <c r="AB11" s="345">
        <f>IF(MNS!$I$8=1,IF('C-MNS'!AB11="NS",100,IF('C-MNS'!AB11="N",10,IF('C-MNS'!AB11="c",1,0))),0)</f>
        <v>0</v>
      </c>
      <c r="AC11" s="345">
        <f>IF(MNS!$I$8=2,IF('C-MNS'!AC11="NS",100,IF('C-MNS'!AC11="N",10,IF('C-MNS'!AC11="c",1,0))),0)</f>
        <v>0</v>
      </c>
      <c r="AD11" s="345">
        <f>IF(MNS!I$8=3,IF('C-MNS'!AD11="NS",100,IF('C-MNS'!AD11="N",10,IF('C-MNS'!AD11="c",1,0))),0)</f>
        <v>0</v>
      </c>
      <c r="AE11" s="345">
        <f>IF(MNS!$J$8=1,IF('C-MNS'!AE11="NS",100,IF('C-MNS'!AE11="N",10,IF('C-MNS'!AE11="c",1,0))),0)</f>
        <v>0</v>
      </c>
      <c r="AF11" s="345">
        <f>IF(MNS!$J$8=2,IF('C-MNS'!AF11="NS",100,IF('C-MNS'!AF11="N",10,IF('C-MNS'!AF11="c",1,0))),0)</f>
        <v>0</v>
      </c>
      <c r="AG11" s="345">
        <f>IF(MNS!J$8=3,IF('C-MNS'!AG11="NS",100,IF('C-MNS'!AG11="N",10,IF('C-MNS'!AG11="c",1,0))),0)</f>
        <v>0</v>
      </c>
      <c r="AH11" s="345">
        <f>IF(MNS!$K$8=1,IF('C-MNS'!AH11="NS",100,IF('C-MNS'!AH11="N",10,IF('C-MNS'!AH11="c",1,0))),0)</f>
        <v>0</v>
      </c>
      <c r="AI11" s="345">
        <f>IF(MNS!$K$8=2,IF('C-MNS'!AI11="NS",100,IF('C-MNS'!AI11="N",10,IF('C-MNS'!AI11="c",1,0))),0)</f>
        <v>0</v>
      </c>
      <c r="AJ11" s="345">
        <f>IF(MNS!K$8=3,IF('C-MNS'!AJ11="NS",100,IF('C-MNS'!AJ11="N",10,IF('C-MNS'!AJ11="c",1,0))),0)</f>
        <v>0</v>
      </c>
      <c r="AK11" s="345">
        <f>IF(MNS!$L$8=1,IF('C-MNS'!AK11="NS",100,IF('C-MNS'!AK11="N",10,IF('C-MNS'!AK11="c",1,0))),0)</f>
        <v>0</v>
      </c>
      <c r="AL11" s="345">
        <f>IF(MNS!$L$8=2,IF('C-MNS'!AL11="NS",100,IF('C-MNS'!AL11="N",10,IF('C-MNS'!AL11="c",1,0))),0)</f>
        <v>0</v>
      </c>
      <c r="AM11" s="345">
        <f>IF(MNS!L$8=3,IF('C-MNS'!AM11="NS",100,IF('C-MNS'!AM11="N",10,IF('C-MNS'!AM11="c",1,0))),0)</f>
        <v>0</v>
      </c>
      <c r="AN11" s="345">
        <f>IF(MNS!$M$8=1,IF('C-MNS'!AN11="NS",100,IF('C-MNS'!AN11="N",10,IF('C-MNS'!AN11="c",1,0))),0)</f>
        <v>0</v>
      </c>
      <c r="AO11" s="345">
        <f>IF(MNS!$M$8=2,IF('C-MNS'!AO11="NS",100,IF('C-MNS'!AO11="N",10,IF('C-MNS'!AO11="c",1,0))),0)</f>
        <v>0</v>
      </c>
      <c r="AP11" s="345">
        <f>IF(MNS!M$8=3,IF('C-MNS'!AP11="NS",100,IF('C-MNS'!AP11="N",10,IF('C-MNS'!AP11="c",1,0))),0)</f>
        <v>0</v>
      </c>
      <c r="AQ11" s="345">
        <f>IF(MNS!$O$8=1,IF('C-MNS'!AQ11="NS",100,IF('C-MNS'!AQ11="N",10,IF('C-MNS'!AQ11="c",1,0))),0)</f>
        <v>0</v>
      </c>
      <c r="AR11" s="345">
        <f>IF(MNS!$O$8=2,IF('C-MNS'!AR11="NS",100,IF('C-MNS'!AR11="N",10,IF('C-MNS'!AR11="c",1,0))),0)</f>
        <v>0</v>
      </c>
      <c r="AS11" s="345">
        <f>IF(MNS!O$8=3,IF('C-MNS'!AS11="NS",100,IF('C-MNS'!AS11="N",10,IF('C-MNS'!AS11="c",1,0))),0)</f>
        <v>0</v>
      </c>
      <c r="AT11" s="345">
        <f>IF(MNS!$Z$8=1,IF('C-MNS'!AT11="NS",100,IF('C-MNS'!AT11="N",10,IF('C-MNS'!AT11="c",1,0))),0)</f>
        <v>0</v>
      </c>
      <c r="AU11" s="345">
        <f>IF(MNS!$Z$8=2,IF('C-MNS'!AU11="NS",100,IF('C-MNS'!AU11="N",10,IF('C-MNS'!AU11="c",1,0))),0)</f>
        <v>0</v>
      </c>
      <c r="AV11" s="345">
        <f>IF(MNS!Z$8=3,IF('C-MNS'!AV11="NS",100,IF('C-MNS'!AV11="N",10,IF('C-MNS'!AV11="c",1,0))),0)</f>
        <v>0</v>
      </c>
      <c r="AW11" s="345">
        <f>IF(MNS!$AH$8=1,IF('C-MNS'!AW11="NS",100,IF('C-MNS'!AW11="N",10,IF('C-MNS'!AW11="c",1,0))),0)</f>
        <v>0</v>
      </c>
      <c r="AX11" s="345">
        <f>IF(MNS!$AH$8=2,IF('C-MNS'!AX11="NS",100,IF('C-MNS'!AX11="N",10,IF('C-MNS'!AX11="c",1,0))),0)</f>
        <v>0</v>
      </c>
      <c r="AY11" s="345">
        <f>IF(MNS!$AH$8=3,IF('C-MNS'!AY11="NS",100,IF('C-MNS'!AY11="N",10,IF('C-MNS'!AY11="c",1,0))),0)</f>
        <v>0</v>
      </c>
      <c r="AZ11" s="346">
        <f t="shared" si="0"/>
        <v>0</v>
      </c>
      <c r="BA11" s="346">
        <f t="shared" si="1"/>
        <v>0</v>
      </c>
      <c r="BB11" s="346">
        <f t="shared" si="2"/>
        <v>0</v>
      </c>
      <c r="BC11" s="346">
        <f t="shared" si="3"/>
        <v>0</v>
      </c>
      <c r="BD11" s="347">
        <f>IF(AZ11&gt;0,IF(Perf_potenziale!AZ11&gt;0,IF(BA11&gt;=1,1,IF(BB11&gt;=Perf_potenziale!BB11,1,IF(BB11&gt;0,0.5,IF(BC11&gt;0,0.3,0)))),0),0)</f>
        <v>0</v>
      </c>
      <c r="BE11" s="347">
        <f>IF(BD11=1,3,IF(BD10=1,2,IF(BD9=1,1,0)))</f>
        <v>0</v>
      </c>
      <c r="BF11" s="347">
        <f>IF(BE11=0,BD11+BD10*0.1+BD9*0.01,0)</f>
        <v>0</v>
      </c>
      <c r="BG11" s="348">
        <f t="shared" ref="BG11:BH11" si="4">BE8+BE11</f>
        <v>0</v>
      </c>
      <c r="BH11" s="348">
        <f t="shared" si="4"/>
        <v>0</v>
      </c>
      <c r="BI11" s="348">
        <f>IF(BG11=6,3,IF(BG11&gt;=4,2,IF(BG11&gt;=2,1,0)))</f>
        <v>0</v>
      </c>
      <c r="BJ11" s="348">
        <f>IF(BI11&gt;0,BI11,BH11)</f>
        <v>0</v>
      </c>
      <c r="BK11" s="349">
        <v>1</v>
      </c>
      <c r="BL11" s="350">
        <f>BJ11*BK11</f>
        <v>0</v>
      </c>
    </row>
    <row r="12" spans="1:64" ht="25" thickBot="1">
      <c r="A12" s="590"/>
      <c r="B12" s="554" t="s">
        <v>336</v>
      </c>
      <c r="C12" s="561" t="s">
        <v>384</v>
      </c>
      <c r="D12" s="563" t="s">
        <v>92</v>
      </c>
      <c r="E12" s="351" t="s">
        <v>373</v>
      </c>
      <c r="F12" s="352" t="s">
        <v>385</v>
      </c>
      <c r="G12" s="353">
        <f>IF(MNS!$B$8=1,IF('C-MNS'!G12="NS",100,IF('C-MNS'!G12="N",10,IF('C-MNS'!G12="c",1,0))),0)</f>
        <v>0</v>
      </c>
      <c r="H12" s="353">
        <f>IF(MNS!$B$8=2,IF('C-MNS'!H12="NS",100,IF('C-MNS'!H12="N",10,IF('C-MNS'!H12="c",1,0))),0)</f>
        <v>0</v>
      </c>
      <c r="I12" s="353">
        <f>IF(MNS!B$8=3,IF('C-MNS'!I12="NS",100,IF('C-MNS'!I12="N",10,IF('C-MNS'!I12="c",1,0))),0)</f>
        <v>0</v>
      </c>
      <c r="J12" s="353">
        <f>IF(MNS!$C$8=1,IF('C-MNS'!J12="NS",100,IF('C-MNS'!J12="N",10,IF('C-MNS'!J12="c",1,0))),0)</f>
        <v>0</v>
      </c>
      <c r="K12" s="353">
        <f>IF(MNS!$C$8=2,IF('C-MNS'!K12="NS",100,IF('C-MNS'!K12="N",10,IF('C-MNS'!K12="c",1,0))),0)</f>
        <v>0</v>
      </c>
      <c r="L12" s="353">
        <f>IF(MNS!C$8=3,IF('C-MNS'!L12="NS",100,IF('C-MNS'!L12="N",10,IF('C-MNS'!L12="c",1,0))),0)</f>
        <v>0</v>
      </c>
      <c r="M12" s="353">
        <f>IF(MNS!$D$8=1,IF('C-MNS'!M12="NS",100,IF('C-MNS'!M12="N",10,IF('C-MNS'!M12="c",1,0))),0)</f>
        <v>0</v>
      </c>
      <c r="N12" s="353">
        <f>IF(MNS!$D$8=2,IF('C-MNS'!N12="NS",100,IF('C-MNS'!N12="N",10,IF('C-MNS'!N12="c",1,0))),0)</f>
        <v>0</v>
      </c>
      <c r="O12" s="353">
        <f>IF(MNS!D$8=3,IF('C-MNS'!O12="NS",100,IF('C-MNS'!O12="N",10,IF('C-MNS'!O12="c",1,0))),0)</f>
        <v>0</v>
      </c>
      <c r="P12" s="353">
        <f>IF(MNS!$E$8=1,IF('C-MNS'!P12="NS",100,IF('C-MNS'!P12="N",10,IF('C-MNS'!P12="c",1,0))),0)</f>
        <v>0</v>
      </c>
      <c r="Q12" s="353">
        <f>IF(MNS!$E$8=2,IF('C-MNS'!Q12="NS",100,IF('C-MNS'!Q12="N",10,IF('C-MNS'!Q12="c",1,0))),0)</f>
        <v>0</v>
      </c>
      <c r="R12" s="353">
        <f>IF(MNS!E$8=3,IF('C-MNS'!R12="NS",100,IF('C-MNS'!R12="N",10,IF('C-MNS'!R12="c",1,0))),0)</f>
        <v>0</v>
      </c>
      <c r="S12" s="353">
        <f>IF(MNS!$F$8=1,IF('C-MNS'!S12="NS",100,IF('C-MNS'!S12="N",10,IF('C-MNS'!S12="c",1,0))),0)</f>
        <v>0</v>
      </c>
      <c r="T12" s="353">
        <f>IF(MNS!$F$8=2,IF('C-MNS'!T12="NS",100,IF('C-MNS'!T12="N",10,IF('C-MNS'!T12="c",1,0))),0)</f>
        <v>0</v>
      </c>
      <c r="U12" s="353">
        <f>IF(MNS!F$8=3,IF('C-MNS'!U12="NS",100,IF('C-MNS'!U12="N",10,IF('C-MNS'!U12="c",1,0))),0)</f>
        <v>0</v>
      </c>
      <c r="V12" s="353">
        <f>IF(MNS!$G$8=1,IF('C-MNS'!V12="NS",100,IF('C-MNS'!V12="N",10,IF('C-MNS'!V12="c",1,0))),0)</f>
        <v>0</v>
      </c>
      <c r="W12" s="353">
        <f>IF(MNS!$G$8=2,IF('C-MNS'!W12="NS",100,IF('C-MNS'!W12="N",10,IF('C-MNS'!W12="c",1,0))),0)</f>
        <v>0</v>
      </c>
      <c r="X12" s="353">
        <f>IF(MNS!G$8=3,IF('C-MNS'!X12="NS",100,IF('C-MNS'!X12="N",10,IF('C-MNS'!X12="c",1,0))),0)</f>
        <v>0</v>
      </c>
      <c r="Y12" s="353">
        <f>IF(MNS!$H$8=1,IF('C-MNS'!Y12="NS",100,IF('C-MNS'!Y12="N",10,IF('C-MNS'!Y12="c",1,0))),0)</f>
        <v>0</v>
      </c>
      <c r="Z12" s="353">
        <f>IF(MNS!$H$8=2,IF('C-MNS'!Z12="NS",100,IF('C-MNS'!Z12="N",10,IF('C-MNS'!Z12="c",1,0))),0)</f>
        <v>0</v>
      </c>
      <c r="AA12" s="353">
        <f>IF(MNS!H$8=3,IF('C-MNS'!AA12="NS",100,IF('C-MNS'!AA12="N",10,IF('C-MNS'!AA12="c",1,0))),0)</f>
        <v>0</v>
      </c>
      <c r="AB12" s="353">
        <f>IF(MNS!$I$8=1,IF('C-MNS'!AB12="NS",100,IF('C-MNS'!AB12="N",10,IF('C-MNS'!AB12="c",1,0))),0)</f>
        <v>0</v>
      </c>
      <c r="AC12" s="353">
        <f>IF(MNS!$I$8=2,IF('C-MNS'!AC12="NS",100,IF('C-MNS'!AC12="N",10,IF('C-MNS'!AC12="c",1,0))),0)</f>
        <v>0</v>
      </c>
      <c r="AD12" s="353">
        <f>IF(MNS!I$8=3,IF('C-MNS'!AD12="NS",100,IF('C-MNS'!AD12="N",10,IF('C-MNS'!AD12="c",1,0))),0)</f>
        <v>0</v>
      </c>
      <c r="AE12" s="353">
        <f>IF(MNS!$J$8=1,IF('C-MNS'!AE12="NS",100,IF('C-MNS'!AE12="N",10,IF('C-MNS'!AE12="c",1,0))),0)</f>
        <v>0</v>
      </c>
      <c r="AF12" s="353">
        <f>IF(MNS!$J$8=2,IF('C-MNS'!AF12="NS",100,IF('C-MNS'!AF12="N",10,IF('C-MNS'!AF12="c",1,0))),0)</f>
        <v>0</v>
      </c>
      <c r="AG12" s="353">
        <f>IF(MNS!J$8=3,IF('C-MNS'!AG12="NS",100,IF('C-MNS'!AG12="N",10,IF('C-MNS'!AG12="c",1,0))),0)</f>
        <v>0</v>
      </c>
      <c r="AH12" s="353">
        <f>IF(MNS!$K$8=1,IF('C-MNS'!AH12="NS",100,IF('C-MNS'!AH12="N",10,IF('C-MNS'!AH12="c",1,0))),0)</f>
        <v>0</v>
      </c>
      <c r="AI12" s="353">
        <f>IF(MNS!$K$8=2,IF('C-MNS'!AI12="NS",100,IF('C-MNS'!AI12="N",10,IF('C-MNS'!AI12="c",1,0))),0)</f>
        <v>0</v>
      </c>
      <c r="AJ12" s="353">
        <f>IF(MNS!K$8=3,IF('C-MNS'!AJ12="NS",100,IF('C-MNS'!AJ12="N",10,IF('C-MNS'!AJ12="c",1,0))),0)</f>
        <v>0</v>
      </c>
      <c r="AK12" s="353">
        <f>IF(MNS!$L$8=1,IF('C-MNS'!AK12="NS",100,IF('C-MNS'!AK12="N",10,IF('C-MNS'!AK12="c",1,0))),0)</f>
        <v>0</v>
      </c>
      <c r="AL12" s="353">
        <f>IF(MNS!$L$8=2,IF('C-MNS'!AL12="NS",100,IF('C-MNS'!AL12="N",10,IF('C-MNS'!AL12="c",1,0))),0)</f>
        <v>0</v>
      </c>
      <c r="AM12" s="353">
        <f>IF(MNS!L$8=3,IF('C-MNS'!AM12="NS",100,IF('C-MNS'!AM12="N",10,IF('C-MNS'!AM12="c",1,0))),0)</f>
        <v>0</v>
      </c>
      <c r="AN12" s="353">
        <f>IF(MNS!$M$8=1,IF('C-MNS'!AN12="NS",100,IF('C-MNS'!AN12="N",10,IF('C-MNS'!AN12="c",1,0))),0)</f>
        <v>0</v>
      </c>
      <c r="AO12" s="353">
        <f>IF(MNS!$M$8=2,IF('C-MNS'!AO12="NS",100,IF('C-MNS'!AO12="N",10,IF('C-MNS'!AO12="c",1,0))),0)</f>
        <v>0</v>
      </c>
      <c r="AP12" s="353">
        <f>IF(MNS!M$8=3,IF('C-MNS'!AP12="NS",100,IF('C-MNS'!AP12="N",10,IF('C-MNS'!AP12="c",1,0))),0)</f>
        <v>0</v>
      </c>
      <c r="AQ12" s="353">
        <f>IF(MNS!$O$8=1,IF('C-MNS'!AQ12="NS",100,IF('C-MNS'!AQ12="N",10,IF('C-MNS'!AQ12="c",1,0))),0)</f>
        <v>0</v>
      </c>
      <c r="AR12" s="353">
        <f>IF(MNS!$O$8=2,IF('C-MNS'!AR12="NS",100,IF('C-MNS'!AR12="N",10,IF('C-MNS'!AR12="c",1,0))),0)</f>
        <v>0</v>
      </c>
      <c r="AS12" s="353">
        <f>IF(MNS!O$8=3,IF('C-MNS'!AS12="NS",100,IF('C-MNS'!AS12="N",10,IF('C-MNS'!AS12="c",1,0))),0)</f>
        <v>0</v>
      </c>
      <c r="AT12" s="353">
        <f>IF(MNS!$Z$8=1,IF('C-MNS'!AT12="NS",100,IF('C-MNS'!AT12="N",10,IF('C-MNS'!AT12="c",1,0))),0)</f>
        <v>0</v>
      </c>
      <c r="AU12" s="353">
        <f>IF(MNS!$Z$8=2,IF('C-MNS'!AU12="NS",100,IF('C-MNS'!AU12="N",10,IF('C-MNS'!AU12="c",1,0))),0)</f>
        <v>0</v>
      </c>
      <c r="AV12" s="353">
        <f>IF(MNS!Z$8=3,IF('C-MNS'!AV12="NS",100,IF('C-MNS'!AV12="N",10,IF('C-MNS'!AV12="c",1,0))),0)</f>
        <v>0</v>
      </c>
      <c r="AW12" s="353">
        <f>IF(MNS!$AH$8=1,IF('C-MNS'!AW12="NS",100,IF('C-MNS'!AW12="N",10,IF('C-MNS'!AW12="c",1,0))),0)</f>
        <v>0</v>
      </c>
      <c r="AX12" s="353">
        <f>IF(MNS!$AH$8=2,IF('C-MNS'!AX12="NS",100,IF('C-MNS'!AX12="N",10,IF('C-MNS'!AX12="c",1,0))),0)</f>
        <v>0</v>
      </c>
      <c r="AY12" s="353">
        <f>IF(MNS!$AH$8=3,IF('C-MNS'!AY12="NS",100,IF('C-MNS'!AY12="N",10,IF('C-MNS'!AY12="c",1,0))),0)</f>
        <v>0</v>
      </c>
      <c r="AZ12" s="354">
        <f t="shared" si="0"/>
        <v>0</v>
      </c>
      <c r="BA12" s="354">
        <f t="shared" si="1"/>
        <v>0</v>
      </c>
      <c r="BB12" s="354">
        <f t="shared" si="2"/>
        <v>0</v>
      </c>
      <c r="BC12" s="354">
        <f t="shared" si="3"/>
        <v>0</v>
      </c>
      <c r="BD12" s="355">
        <f>IF(AZ12&gt;0,IF(Perf_potenziale!AZ12&gt;0,IF(BA12&gt;=1,1,IF(BB12&gt;=Perf_potenziale!BB12,1,IF(BB12&gt;0,0.5,IF(BC12&gt;0,0.3,0)))),0),0)</f>
        <v>0</v>
      </c>
      <c r="BE12" s="355"/>
      <c r="BF12" s="356"/>
      <c r="BG12" s="339"/>
      <c r="BH12" s="339"/>
      <c r="BI12" s="339"/>
      <c r="BJ12" s="340"/>
      <c r="BK12" s="339"/>
      <c r="BL12" s="341"/>
    </row>
    <row r="13" spans="1:64" ht="25" thickBot="1">
      <c r="A13" s="590"/>
      <c r="B13" s="555"/>
      <c r="C13" s="533"/>
      <c r="D13" s="536"/>
      <c r="E13" s="293" t="s">
        <v>375</v>
      </c>
      <c r="F13" s="294" t="s">
        <v>386</v>
      </c>
      <c r="G13" s="295">
        <f>IF(MNS!$B$8=1,IF('C-MNS'!G13="NS",100,IF('C-MNS'!G13="N",10,IF('C-MNS'!G13="c",1,0))),0)</f>
        <v>0</v>
      </c>
      <c r="H13" s="295">
        <f>IF(MNS!$B$8=2,IF('C-MNS'!H13="NS",100,IF('C-MNS'!H13="N",10,IF('C-MNS'!H13="c",1,0))),0)</f>
        <v>0</v>
      </c>
      <c r="I13" s="295">
        <f>IF(MNS!B$8=3,IF('C-MNS'!I13="NS",100,IF('C-MNS'!I13="N",10,IF('C-MNS'!I13="c",1,0))),0)</f>
        <v>0</v>
      </c>
      <c r="J13" s="295">
        <f>IF(MNS!$C$8=1,IF('C-MNS'!J13="NS",100,IF('C-MNS'!J13="N",10,IF('C-MNS'!J13="c",1,0))),0)</f>
        <v>0</v>
      </c>
      <c r="K13" s="295">
        <f>IF(MNS!$C$8=2,IF('C-MNS'!K13="NS",100,IF('C-MNS'!K13="N",10,IF('C-MNS'!K13="c",1,0))),0)</f>
        <v>0</v>
      </c>
      <c r="L13" s="295">
        <f>IF(MNS!C$8=3,IF('C-MNS'!L13="NS",100,IF('C-MNS'!L13="N",10,IF('C-MNS'!L13="c",1,0))),0)</f>
        <v>0</v>
      </c>
      <c r="M13" s="295">
        <f>IF(MNS!$D$8=1,IF('C-MNS'!M13="NS",100,IF('C-MNS'!M13="N",10,IF('C-MNS'!M13="c",1,0))),0)</f>
        <v>0</v>
      </c>
      <c r="N13" s="295">
        <f>IF(MNS!$D$8=2,IF('C-MNS'!N13="NS",100,IF('C-MNS'!N13="N",10,IF('C-MNS'!N13="c",1,0))),0)</f>
        <v>0</v>
      </c>
      <c r="O13" s="295">
        <f>IF(MNS!D$8=3,IF('C-MNS'!O13="NS",100,IF('C-MNS'!O13="N",10,IF('C-MNS'!O13="c",1,0))),0)</f>
        <v>0</v>
      </c>
      <c r="P13" s="295">
        <f>IF(MNS!$E$8=1,IF('C-MNS'!P13="NS",100,IF('C-MNS'!P13="N",10,IF('C-MNS'!P13="c",1,0))),0)</f>
        <v>0</v>
      </c>
      <c r="Q13" s="295">
        <f>IF(MNS!$E$8=2,IF('C-MNS'!Q13="NS",100,IF('C-MNS'!Q13="N",10,IF('C-MNS'!Q13="c",1,0))),0)</f>
        <v>0</v>
      </c>
      <c r="R13" s="295">
        <f>IF(MNS!E$8=3,IF('C-MNS'!R13="NS",100,IF('C-MNS'!R13="N",10,IF('C-MNS'!R13="c",1,0))),0)</f>
        <v>0</v>
      </c>
      <c r="S13" s="295">
        <f>IF(MNS!$F$8=1,IF('C-MNS'!S13="NS",100,IF('C-MNS'!S13="N",10,IF('C-MNS'!S13="c",1,0))),0)</f>
        <v>0</v>
      </c>
      <c r="T13" s="295">
        <f>IF(MNS!$F$8=2,IF('C-MNS'!T13="NS",100,IF('C-MNS'!T13="N",10,IF('C-MNS'!T13="c",1,0))),0)</f>
        <v>0</v>
      </c>
      <c r="U13" s="295">
        <f>IF(MNS!F$8=3,IF('C-MNS'!U13="NS",100,IF('C-MNS'!U13="N",10,IF('C-MNS'!U13="c",1,0))),0)</f>
        <v>0</v>
      </c>
      <c r="V13" s="295">
        <f>IF(MNS!$G$8=1,IF('C-MNS'!V13="NS",100,IF('C-MNS'!V13="N",10,IF('C-MNS'!V13="c",1,0))),0)</f>
        <v>0</v>
      </c>
      <c r="W13" s="295">
        <f>IF(MNS!$G$8=2,IF('C-MNS'!W13="NS",100,IF('C-MNS'!W13="N",10,IF('C-MNS'!W13="c",1,0))),0)</f>
        <v>0</v>
      </c>
      <c r="X13" s="295">
        <f>IF(MNS!G$8=3,IF('C-MNS'!X13="NS",100,IF('C-MNS'!X13="N",10,IF('C-MNS'!X13="c",1,0))),0)</f>
        <v>0</v>
      </c>
      <c r="Y13" s="295">
        <f>IF(MNS!$H$8=1,IF('C-MNS'!Y13="NS",100,IF('C-MNS'!Y13="N",10,IF('C-MNS'!Y13="c",1,0))),0)</f>
        <v>0</v>
      </c>
      <c r="Z13" s="295">
        <f>IF(MNS!$H$8=2,IF('C-MNS'!Z13="NS",100,IF('C-MNS'!Z13="N",10,IF('C-MNS'!Z13="c",1,0))),0)</f>
        <v>0</v>
      </c>
      <c r="AA13" s="295">
        <f>IF(MNS!H$8=3,IF('C-MNS'!AA13="NS",100,IF('C-MNS'!AA13="N",10,IF('C-MNS'!AA13="c",1,0))),0)</f>
        <v>0</v>
      </c>
      <c r="AB13" s="295">
        <f>IF(MNS!$I$8=1,IF('C-MNS'!AB13="NS",100,IF('C-MNS'!AB13="N",10,IF('C-MNS'!AB13="c",1,0))),0)</f>
        <v>0</v>
      </c>
      <c r="AC13" s="295">
        <f>IF(MNS!$I$8=2,IF('C-MNS'!AC13="NS",100,IF('C-MNS'!AC13="N",10,IF('C-MNS'!AC13="c",1,0))),0)</f>
        <v>0</v>
      </c>
      <c r="AD13" s="295">
        <f>IF(MNS!I$8=3,IF('C-MNS'!AD13="NS",100,IF('C-MNS'!AD13="N",10,IF('C-MNS'!AD13="c",1,0))),0)</f>
        <v>0</v>
      </c>
      <c r="AE13" s="295">
        <f>IF(MNS!$J$8=1,IF('C-MNS'!AE13="NS",100,IF('C-MNS'!AE13="N",10,IF('C-MNS'!AE13="c",1,0))),0)</f>
        <v>0</v>
      </c>
      <c r="AF13" s="295">
        <f>IF(MNS!$J$8=2,IF('C-MNS'!AF13="NS",100,IF('C-MNS'!AF13="N",10,IF('C-MNS'!AF13="c",1,0))),0)</f>
        <v>0</v>
      </c>
      <c r="AG13" s="295">
        <f>IF(MNS!J$8=3,IF('C-MNS'!AG13="NS",100,IF('C-MNS'!AG13="N",10,IF('C-MNS'!AG13="c",1,0))),0)</f>
        <v>0</v>
      </c>
      <c r="AH13" s="295">
        <f>IF(MNS!$K$8=1,IF('C-MNS'!AH13="NS",100,IF('C-MNS'!AH13="N",10,IF('C-MNS'!AH13="c",1,0))),0)</f>
        <v>0</v>
      </c>
      <c r="AI13" s="295">
        <f>IF(MNS!$K$8=2,IF('C-MNS'!AI13="NS",100,IF('C-MNS'!AI13="N",10,IF('C-MNS'!AI13="c",1,0))),0)</f>
        <v>0</v>
      </c>
      <c r="AJ13" s="295">
        <f>IF(MNS!K$8=3,IF('C-MNS'!AJ13="NS",100,IF('C-MNS'!AJ13="N",10,IF('C-MNS'!AJ13="c",1,0))),0)</f>
        <v>0</v>
      </c>
      <c r="AK13" s="295">
        <f>IF(MNS!$L$8=1,IF('C-MNS'!AK13="NS",100,IF('C-MNS'!AK13="N",10,IF('C-MNS'!AK13="c",1,0))),0)</f>
        <v>0</v>
      </c>
      <c r="AL13" s="295">
        <f>IF(MNS!$L$8=2,IF('C-MNS'!AL13="NS",100,IF('C-MNS'!AL13="N",10,IF('C-MNS'!AL13="c",1,0))),0)</f>
        <v>0</v>
      </c>
      <c r="AM13" s="295">
        <f>IF(MNS!L$8=3,IF('C-MNS'!AM13="NS",100,IF('C-MNS'!AM13="N",10,IF('C-MNS'!AM13="c",1,0))),0)</f>
        <v>0</v>
      </c>
      <c r="AN13" s="295">
        <f>IF(MNS!$M$8=1,IF('C-MNS'!AN13="NS",100,IF('C-MNS'!AN13="N",10,IF('C-MNS'!AN13="c",1,0))),0)</f>
        <v>0</v>
      </c>
      <c r="AO13" s="295">
        <f>IF(MNS!$M$8=2,IF('C-MNS'!AO13="NS",100,IF('C-MNS'!AO13="N",10,IF('C-MNS'!AO13="c",1,0))),0)</f>
        <v>0</v>
      </c>
      <c r="AP13" s="295">
        <f>IF(MNS!M$8=3,IF('C-MNS'!AP13="NS",100,IF('C-MNS'!AP13="N",10,IF('C-MNS'!AP13="c",1,0))),0)</f>
        <v>0</v>
      </c>
      <c r="AQ13" s="295">
        <f>IF(MNS!$O$8=1,IF('C-MNS'!AQ13="NS",100,IF('C-MNS'!AQ13="N",10,IF('C-MNS'!AQ13="c",1,0))),0)</f>
        <v>0</v>
      </c>
      <c r="AR13" s="295">
        <f>IF(MNS!$O$8=2,IF('C-MNS'!AR13="NS",100,IF('C-MNS'!AR13="N",10,IF('C-MNS'!AR13="c",1,0))),0)</f>
        <v>0</v>
      </c>
      <c r="AS13" s="295">
        <f>IF(MNS!O$8=3,IF('C-MNS'!AS13="NS",100,IF('C-MNS'!AS13="N",10,IF('C-MNS'!AS13="c",1,0))),0)</f>
        <v>0</v>
      </c>
      <c r="AT13" s="295">
        <f>IF(MNS!$Z$8=1,IF('C-MNS'!AT13="NS",100,IF('C-MNS'!AT13="N",10,IF('C-MNS'!AT13="c",1,0))),0)</f>
        <v>0</v>
      </c>
      <c r="AU13" s="295">
        <f>IF(MNS!$Z$8=2,IF('C-MNS'!AU13="NS",100,IF('C-MNS'!AU13="N",10,IF('C-MNS'!AU13="c",1,0))),0)</f>
        <v>0</v>
      </c>
      <c r="AV13" s="295">
        <f>IF(MNS!Z$8=3,IF('C-MNS'!AV13="NS",100,IF('C-MNS'!AV13="N",10,IF('C-MNS'!AV13="c",1,0))),0)</f>
        <v>0</v>
      </c>
      <c r="AW13" s="295">
        <f>IF(MNS!$AH$8=1,IF('C-MNS'!AW13="NS",100,IF('C-MNS'!AW13="N",10,IF('C-MNS'!AW13="c",1,0))),0)</f>
        <v>0</v>
      </c>
      <c r="AX13" s="295">
        <f>IF(MNS!$AH$8=2,IF('C-MNS'!AX13="NS",100,IF('C-MNS'!AX13="N",10,IF('C-MNS'!AX13="c",1,0))),0)</f>
        <v>0</v>
      </c>
      <c r="AY13" s="295">
        <f>IF(MNS!$AH$8=3,IF('C-MNS'!AY13="NS",100,IF('C-MNS'!AY13="N",10,IF('C-MNS'!AY13="c",1,0))),0)</f>
        <v>0</v>
      </c>
      <c r="AZ13" s="296">
        <f t="shared" si="0"/>
        <v>0</v>
      </c>
      <c r="BA13" s="296">
        <f t="shared" si="1"/>
        <v>0</v>
      </c>
      <c r="BB13" s="296">
        <f t="shared" si="2"/>
        <v>0</v>
      </c>
      <c r="BC13" s="296">
        <f t="shared" si="3"/>
        <v>0</v>
      </c>
      <c r="BD13" s="297">
        <f>IF(AZ13&gt;0,IF(Perf_potenziale!AZ13&gt;0,IF(BA13&gt;=1,1,IF(BB13&gt;=Perf_potenziale!BB13,1,IF(BB13&gt;0,0.5,IF(BC13&gt;0,0.3,0)))),0),0)</f>
        <v>0</v>
      </c>
      <c r="BE13" s="297"/>
      <c r="BF13" s="298"/>
      <c r="BG13" s="254"/>
      <c r="BH13" s="254"/>
      <c r="BI13" s="254"/>
      <c r="BJ13" s="99"/>
      <c r="BK13" s="254"/>
      <c r="BL13" s="342"/>
    </row>
    <row r="14" spans="1:64" ht="24">
      <c r="A14" s="590"/>
      <c r="B14" s="555"/>
      <c r="C14" s="562"/>
      <c r="D14" s="564"/>
      <c r="E14" s="299" t="s">
        <v>377</v>
      </c>
      <c r="F14" s="300" t="s">
        <v>387</v>
      </c>
      <c r="G14" s="301">
        <f>IF(MNS!$B$8=1,IF('C-MNS'!G14="NS",100,IF('C-MNS'!G14="N",10,IF('C-MNS'!G14="c",1,0))),0)</f>
        <v>0</v>
      </c>
      <c r="H14" s="301">
        <f>IF(MNS!$B$8=2,IF('C-MNS'!H14="NS",100,IF('C-MNS'!H14="N",10,IF('C-MNS'!H14="c",1,0))),0)</f>
        <v>0</v>
      </c>
      <c r="I14" s="301">
        <f>IF(MNS!B$8=3,IF('C-MNS'!I14="NS",100,IF('C-MNS'!I14="N",10,IF('C-MNS'!I14="c",1,0))),0)</f>
        <v>0</v>
      </c>
      <c r="J14" s="301">
        <f>IF(MNS!$C$8=1,IF('C-MNS'!J14="NS",100,IF('C-MNS'!J14="N",10,IF('C-MNS'!J14="c",1,0))),0)</f>
        <v>0</v>
      </c>
      <c r="K14" s="301">
        <f>IF(MNS!$C$8=2,IF('C-MNS'!K14="NS",100,IF('C-MNS'!K14="N",10,IF('C-MNS'!K14="c",1,0))),0)</f>
        <v>0</v>
      </c>
      <c r="L14" s="301">
        <f>IF(MNS!C$8=3,IF('C-MNS'!L14="NS",100,IF('C-MNS'!L14="N",10,IF('C-MNS'!L14="c",1,0))),0)</f>
        <v>0</v>
      </c>
      <c r="M14" s="301">
        <f>IF(MNS!$D$8=1,IF('C-MNS'!M14="NS",100,IF('C-MNS'!M14="N",10,IF('C-MNS'!M14="c",1,0))),0)</f>
        <v>0</v>
      </c>
      <c r="N14" s="301">
        <f>IF(MNS!$D$8=2,IF('C-MNS'!N14="NS",100,IF('C-MNS'!N14="N",10,IF('C-MNS'!N14="c",1,0))),0)</f>
        <v>0</v>
      </c>
      <c r="O14" s="301">
        <f>IF(MNS!D$8=3,IF('C-MNS'!O14="NS",100,IF('C-MNS'!O14="N",10,IF('C-MNS'!O14="c",1,0))),0)</f>
        <v>0</v>
      </c>
      <c r="P14" s="301">
        <f>IF(MNS!$E$8=1,IF('C-MNS'!P14="NS",100,IF('C-MNS'!P14="N",10,IF('C-MNS'!P14="c",1,0))),0)</f>
        <v>0</v>
      </c>
      <c r="Q14" s="301">
        <f>IF(MNS!$E$8=2,IF('C-MNS'!Q14="NS",100,IF('C-MNS'!Q14="N",10,IF('C-MNS'!Q14="c",1,0))),0)</f>
        <v>0</v>
      </c>
      <c r="R14" s="301">
        <f>IF(MNS!E$8=3,IF('C-MNS'!R14="NS",100,IF('C-MNS'!R14="N",10,IF('C-MNS'!R14="c",1,0))),0)</f>
        <v>0</v>
      </c>
      <c r="S14" s="301">
        <f>IF(MNS!$F$8=1,IF('C-MNS'!S14="NS",100,IF('C-MNS'!S14="N",10,IF('C-MNS'!S14="c",1,0))),0)</f>
        <v>0</v>
      </c>
      <c r="T14" s="301">
        <f>IF(MNS!$F$8=2,IF('C-MNS'!T14="NS",100,IF('C-MNS'!T14="N",10,IF('C-MNS'!T14="c",1,0))),0)</f>
        <v>0</v>
      </c>
      <c r="U14" s="301">
        <f>IF(MNS!F$8=3,IF('C-MNS'!U14="NS",100,IF('C-MNS'!U14="N",10,IF('C-MNS'!U14="c",1,0))),0)</f>
        <v>0</v>
      </c>
      <c r="V14" s="301">
        <f>IF(MNS!$G$8=1,IF('C-MNS'!V14="NS",100,IF('C-MNS'!V14="N",10,IF('C-MNS'!V14="c",1,0))),0)</f>
        <v>0</v>
      </c>
      <c r="W14" s="301">
        <f>IF(MNS!$G$8=2,IF('C-MNS'!W14="NS",100,IF('C-MNS'!W14="N",10,IF('C-MNS'!W14="c",1,0))),0)</f>
        <v>0</v>
      </c>
      <c r="X14" s="301">
        <f>IF(MNS!G$8=3,IF('C-MNS'!X14="NS",100,IF('C-MNS'!X14="N",10,IF('C-MNS'!X14="c",1,0))),0)</f>
        <v>0</v>
      </c>
      <c r="Y14" s="301">
        <f>IF(MNS!$H$8=1,IF('C-MNS'!Y14="NS",100,IF('C-MNS'!Y14="N",10,IF('C-MNS'!Y14="c",1,0))),0)</f>
        <v>0</v>
      </c>
      <c r="Z14" s="301">
        <f>IF(MNS!$H$8=2,IF('C-MNS'!Z14="NS",100,IF('C-MNS'!Z14="N",10,IF('C-MNS'!Z14="c",1,0))),0)</f>
        <v>0</v>
      </c>
      <c r="AA14" s="301">
        <f>IF(MNS!H$8=3,IF('C-MNS'!AA14="NS",100,IF('C-MNS'!AA14="N",10,IF('C-MNS'!AA14="c",1,0))),0)</f>
        <v>0</v>
      </c>
      <c r="AB14" s="301">
        <f>IF(MNS!$I$8=1,IF('C-MNS'!AB14="NS",100,IF('C-MNS'!AB14="N",10,IF('C-MNS'!AB14="c",1,0))),0)</f>
        <v>0</v>
      </c>
      <c r="AC14" s="301">
        <f>IF(MNS!$I$8=2,IF('C-MNS'!AC14="NS",100,IF('C-MNS'!AC14="N",10,IF('C-MNS'!AC14="c",1,0))),0)</f>
        <v>0</v>
      </c>
      <c r="AD14" s="301">
        <f>IF(MNS!I$8=3,IF('C-MNS'!AD14="NS",100,IF('C-MNS'!AD14="N",10,IF('C-MNS'!AD14="c",1,0))),0)</f>
        <v>0</v>
      </c>
      <c r="AE14" s="301">
        <f>IF(MNS!$J$8=1,IF('C-MNS'!AE14="NS",100,IF('C-MNS'!AE14="N",10,IF('C-MNS'!AE14="c",1,0))),0)</f>
        <v>0</v>
      </c>
      <c r="AF14" s="301">
        <f>IF(MNS!$J$8=2,IF('C-MNS'!AF14="NS",100,IF('C-MNS'!AF14="N",10,IF('C-MNS'!AF14="c",1,0))),0)</f>
        <v>0</v>
      </c>
      <c r="AG14" s="301">
        <f>IF(MNS!J$8=3,IF('C-MNS'!AG14="NS",100,IF('C-MNS'!AG14="N",10,IF('C-MNS'!AG14="c",1,0))),0)</f>
        <v>0</v>
      </c>
      <c r="AH14" s="301">
        <f>IF(MNS!$K$8=1,IF('C-MNS'!AH14="NS",100,IF('C-MNS'!AH14="N",10,IF('C-MNS'!AH14="c",1,0))),0)</f>
        <v>0</v>
      </c>
      <c r="AI14" s="301">
        <f>IF(MNS!$K$8=2,IF('C-MNS'!AI14="NS",100,IF('C-MNS'!AI14="N",10,IF('C-MNS'!AI14="c",1,0))),0)</f>
        <v>0</v>
      </c>
      <c r="AJ14" s="301">
        <f>IF(MNS!K$8=3,IF('C-MNS'!AJ14="NS",100,IF('C-MNS'!AJ14="N",10,IF('C-MNS'!AJ14="c",1,0))),0)</f>
        <v>0</v>
      </c>
      <c r="AK14" s="301">
        <f>IF(MNS!$L$8=1,IF('C-MNS'!AK14="NS",100,IF('C-MNS'!AK14="N",10,IF('C-MNS'!AK14="c",1,0))),0)</f>
        <v>0</v>
      </c>
      <c r="AL14" s="301">
        <f>IF(MNS!$L$8=2,IF('C-MNS'!AL14="NS",100,IF('C-MNS'!AL14="N",10,IF('C-MNS'!AL14="c",1,0))),0)</f>
        <v>0</v>
      </c>
      <c r="AM14" s="301">
        <f>IF(MNS!L$8=3,IF('C-MNS'!AM14="NS",100,IF('C-MNS'!AM14="N",10,IF('C-MNS'!AM14="c",1,0))),0)</f>
        <v>0</v>
      </c>
      <c r="AN14" s="301">
        <f>IF(MNS!$M$8=1,IF('C-MNS'!AN14="NS",100,IF('C-MNS'!AN14="N",10,IF('C-MNS'!AN14="c",1,0))),0)</f>
        <v>0</v>
      </c>
      <c r="AO14" s="301">
        <f>IF(MNS!$M$8=2,IF('C-MNS'!AO14="NS",100,IF('C-MNS'!AO14="N",10,IF('C-MNS'!AO14="c",1,0))),0)</f>
        <v>0</v>
      </c>
      <c r="AP14" s="301">
        <f>IF(MNS!M$8=3,IF('C-MNS'!AP14="NS",100,IF('C-MNS'!AP14="N",10,IF('C-MNS'!AP14="c",1,0))),0)</f>
        <v>0</v>
      </c>
      <c r="AQ14" s="301">
        <f>IF(MNS!$O$8=1,IF('C-MNS'!AQ14="NS",100,IF('C-MNS'!AQ14="N",10,IF('C-MNS'!AQ14="c",1,0))),0)</f>
        <v>0</v>
      </c>
      <c r="AR14" s="301">
        <f>IF(MNS!$O$8=2,IF('C-MNS'!AR14="NS",100,IF('C-MNS'!AR14="N",10,IF('C-MNS'!AR14="c",1,0))),0)</f>
        <v>0</v>
      </c>
      <c r="AS14" s="301">
        <f>IF(MNS!O$8=3,IF('C-MNS'!AS14="NS",100,IF('C-MNS'!AS14="N",10,IF('C-MNS'!AS14="c",1,0))),0)</f>
        <v>0</v>
      </c>
      <c r="AT14" s="301">
        <f>IF(MNS!$Z$8=1,IF('C-MNS'!AT14="NS",100,IF('C-MNS'!AT14="N",10,IF('C-MNS'!AT14="c",1,0))),0)</f>
        <v>0</v>
      </c>
      <c r="AU14" s="301">
        <f>IF(MNS!$Z$8=2,IF('C-MNS'!AU14="NS",100,IF('C-MNS'!AU14="N",10,IF('C-MNS'!AU14="c",1,0))),0)</f>
        <v>0</v>
      </c>
      <c r="AV14" s="301">
        <f>IF(MNS!Z$8=3,IF('C-MNS'!AV14="NS",100,IF('C-MNS'!AV14="N",10,IF('C-MNS'!AV14="c",1,0))),0)</f>
        <v>0</v>
      </c>
      <c r="AW14" s="301">
        <f>IF(MNS!$AH$8=1,IF('C-MNS'!AW14="NS",100,IF('C-MNS'!AW14="N",10,IF('C-MNS'!AW14="c",1,0))),0)</f>
        <v>0</v>
      </c>
      <c r="AX14" s="301">
        <f>IF(MNS!$AH$8=2,IF('C-MNS'!AX14="NS",100,IF('C-MNS'!AX14="N",10,IF('C-MNS'!AX14="c",1,0))),0)</f>
        <v>0</v>
      </c>
      <c r="AY14" s="301">
        <f>IF(MNS!$AH$8=3,IF('C-MNS'!AY14="NS",100,IF('C-MNS'!AY14="N",10,IF('C-MNS'!AY14="c",1,0))),0)</f>
        <v>0</v>
      </c>
      <c r="AZ14" s="302">
        <f t="shared" si="0"/>
        <v>0</v>
      </c>
      <c r="BA14" s="302">
        <f t="shared" si="1"/>
        <v>0</v>
      </c>
      <c r="BB14" s="302">
        <f t="shared" si="2"/>
        <v>0</v>
      </c>
      <c r="BC14" s="302">
        <f t="shared" si="3"/>
        <v>0</v>
      </c>
      <c r="BD14" s="303">
        <f>IF(AZ14&gt;0,IF(Perf_potenziale!AZ14&gt;0,IF(BA14&gt;=1,1,IF(BB14&gt;=Perf_potenziale!BB14,1,IF(BB14&gt;0,0.5,IF(BC14&gt;0,0.3,0)))),0),0)</f>
        <v>0</v>
      </c>
      <c r="BE14" s="303">
        <f>IF(BD14=1,3,IF(BD13=1,2,IF(BD12=1,1,0)))</f>
        <v>0</v>
      </c>
      <c r="BF14" s="304">
        <f>IF(BE14=0,BD14+BD13*0.1+BD12*0.01,0)</f>
        <v>0</v>
      </c>
      <c r="BG14" s="254"/>
      <c r="BH14" s="254"/>
      <c r="BI14" s="254"/>
      <c r="BJ14" s="99"/>
      <c r="BK14" s="254"/>
      <c r="BL14" s="342"/>
    </row>
    <row r="15" spans="1:64" ht="16" thickBot="1">
      <c r="A15" s="590"/>
      <c r="B15" s="556"/>
      <c r="C15" s="565" t="s">
        <v>388</v>
      </c>
      <c r="D15" s="566" t="s">
        <v>94</v>
      </c>
      <c r="E15" s="284" t="s">
        <v>373</v>
      </c>
      <c r="F15" s="285" t="s">
        <v>389</v>
      </c>
      <c r="G15" s="286">
        <f>IF(MNS!$B$8=1,IF('C-MNS'!G15="NS",100,IF('C-MNS'!G15="N",10,IF('C-MNS'!G15="c",1,0))),0)</f>
        <v>0</v>
      </c>
      <c r="H15" s="286">
        <f>IF(MNS!$B$8=2,IF('C-MNS'!H15="NS",100,IF('C-MNS'!H15="N",10,IF('C-MNS'!H15="c",1,0))),0)</f>
        <v>0</v>
      </c>
      <c r="I15" s="286">
        <f>IF(MNS!B$8=3,IF('C-MNS'!I15="NS",100,IF('C-MNS'!I15="N",10,IF('C-MNS'!I15="c",1,0))),0)</f>
        <v>0</v>
      </c>
      <c r="J15" s="286">
        <f>IF(MNS!$C$8=1,IF('C-MNS'!J15="NS",100,IF('C-MNS'!J15="N",10,IF('C-MNS'!J15="c",1,0))),0)</f>
        <v>0</v>
      </c>
      <c r="K15" s="286">
        <f>IF(MNS!$C$8=2,IF('C-MNS'!K15="NS",100,IF('C-MNS'!K15="N",10,IF('C-MNS'!K15="c",1,0))),0)</f>
        <v>0</v>
      </c>
      <c r="L15" s="286">
        <f>IF(MNS!C$8=3,IF('C-MNS'!L15="NS",100,IF('C-MNS'!L15="N",10,IF('C-MNS'!L15="c",1,0))),0)</f>
        <v>0</v>
      </c>
      <c r="M15" s="286">
        <f>IF(MNS!$D$8=1,IF('C-MNS'!M15="NS",100,IF('C-MNS'!M15="N",10,IF('C-MNS'!M15="c",1,0))),0)</f>
        <v>0</v>
      </c>
      <c r="N15" s="286">
        <f>IF(MNS!$D$8=2,IF('C-MNS'!N15="NS",100,IF('C-MNS'!N15="N",10,IF('C-MNS'!N15="c",1,0))),0)</f>
        <v>0</v>
      </c>
      <c r="O15" s="286">
        <f>IF(MNS!D$8=3,IF('C-MNS'!O15="NS",100,IF('C-MNS'!O15="N",10,IF('C-MNS'!O15="c",1,0))),0)</f>
        <v>0</v>
      </c>
      <c r="P15" s="286">
        <f>IF(MNS!$E$8=1,IF('C-MNS'!P15="NS",100,IF('C-MNS'!P15="N",10,IF('C-MNS'!P15="c",1,0))),0)</f>
        <v>0</v>
      </c>
      <c r="Q15" s="286">
        <f>IF(MNS!$E$8=2,IF('C-MNS'!Q15="NS",100,IF('C-MNS'!Q15="N",10,IF('C-MNS'!Q15="c",1,0))),0)</f>
        <v>0</v>
      </c>
      <c r="R15" s="286">
        <f>IF(MNS!E$8=3,IF('C-MNS'!R15="NS",100,IF('C-MNS'!R15="N",10,IF('C-MNS'!R15="c",1,0))),0)</f>
        <v>0</v>
      </c>
      <c r="S15" s="286">
        <f>IF(MNS!$F$8=1,IF('C-MNS'!S15="NS",100,IF('C-MNS'!S15="N",10,IF('C-MNS'!S15="c",1,0))),0)</f>
        <v>0</v>
      </c>
      <c r="T15" s="286">
        <f>IF(MNS!$F$8=2,IF('C-MNS'!T15="NS",100,IF('C-MNS'!T15="N",10,IF('C-MNS'!T15="c",1,0))),0)</f>
        <v>0</v>
      </c>
      <c r="U15" s="286">
        <f>IF(MNS!F$8=3,IF('C-MNS'!U15="NS",100,IF('C-MNS'!U15="N",10,IF('C-MNS'!U15="c",1,0))),0)</f>
        <v>0</v>
      </c>
      <c r="V15" s="286">
        <f>IF(MNS!$G$8=1,IF('C-MNS'!V15="NS",100,IF('C-MNS'!V15="N",10,IF('C-MNS'!V15="c",1,0))),0)</f>
        <v>0</v>
      </c>
      <c r="W15" s="286">
        <f>IF(MNS!$G$8=2,IF('C-MNS'!W15="NS",100,IF('C-MNS'!W15="N",10,IF('C-MNS'!W15="c",1,0))),0)</f>
        <v>0</v>
      </c>
      <c r="X15" s="286">
        <f>IF(MNS!G$8=3,IF('C-MNS'!X15="NS",100,IF('C-MNS'!X15="N",10,IF('C-MNS'!X15="c",1,0))),0)</f>
        <v>0</v>
      </c>
      <c r="Y15" s="286">
        <f>IF(MNS!$H$8=1,IF('C-MNS'!Y15="NS",100,IF('C-MNS'!Y15="N",10,IF('C-MNS'!Y15="c",1,0))),0)</f>
        <v>0</v>
      </c>
      <c r="Z15" s="286">
        <f>IF(MNS!$H$8=2,IF('C-MNS'!Z15="NS",100,IF('C-MNS'!Z15="N",10,IF('C-MNS'!Z15="c",1,0))),0)</f>
        <v>0</v>
      </c>
      <c r="AA15" s="286">
        <f>IF(MNS!H$8=3,IF('C-MNS'!AA15="NS",100,IF('C-MNS'!AA15="N",10,IF('C-MNS'!AA15="c",1,0))),0)</f>
        <v>0</v>
      </c>
      <c r="AB15" s="286">
        <f>IF(MNS!$I$8=1,IF('C-MNS'!AB15="NS",100,IF('C-MNS'!AB15="N",10,IF('C-MNS'!AB15="c",1,0))),0)</f>
        <v>0</v>
      </c>
      <c r="AC15" s="286">
        <f>IF(MNS!$I$8=2,IF('C-MNS'!AC15="NS",100,IF('C-MNS'!AC15="N",10,IF('C-MNS'!AC15="c",1,0))),0)</f>
        <v>0</v>
      </c>
      <c r="AD15" s="286">
        <f>IF(MNS!I$8=3,IF('C-MNS'!AD15="NS",100,IF('C-MNS'!AD15="N",10,IF('C-MNS'!AD15="c",1,0))),0)</f>
        <v>0</v>
      </c>
      <c r="AE15" s="286">
        <f>IF(MNS!$J$8=1,IF('C-MNS'!AE15="NS",100,IF('C-MNS'!AE15="N",10,IF('C-MNS'!AE15="c",1,0))),0)</f>
        <v>0</v>
      </c>
      <c r="AF15" s="286">
        <f>IF(MNS!$J$8=2,IF('C-MNS'!AF15="NS",100,IF('C-MNS'!AF15="N",10,IF('C-MNS'!AF15="c",1,0))),0)</f>
        <v>0</v>
      </c>
      <c r="AG15" s="286">
        <f>IF(MNS!J$8=3,IF('C-MNS'!AG15="NS",100,IF('C-MNS'!AG15="N",10,IF('C-MNS'!AG15="c",1,0))),0)</f>
        <v>0</v>
      </c>
      <c r="AH15" s="286">
        <f>IF(MNS!$K$8=1,IF('C-MNS'!AH15="NS",100,IF('C-MNS'!AH15="N",10,IF('C-MNS'!AH15="c",1,0))),0)</f>
        <v>0</v>
      </c>
      <c r="AI15" s="286">
        <f>IF(MNS!$K$8=2,IF('C-MNS'!AI15="NS",100,IF('C-MNS'!AI15="N",10,IF('C-MNS'!AI15="c",1,0))),0)</f>
        <v>0</v>
      </c>
      <c r="AJ15" s="286">
        <f>IF(MNS!K$8=3,IF('C-MNS'!AJ15="NS",100,IF('C-MNS'!AJ15="N",10,IF('C-MNS'!AJ15="c",1,0))),0)</f>
        <v>0</v>
      </c>
      <c r="AK15" s="286">
        <f>IF(MNS!$L$8=1,IF('C-MNS'!AK15="NS",100,IF('C-MNS'!AK15="N",10,IF('C-MNS'!AK15="c",1,0))),0)</f>
        <v>0</v>
      </c>
      <c r="AL15" s="286">
        <f>IF(MNS!$L$8=2,IF('C-MNS'!AL15="NS",100,IF('C-MNS'!AL15="N",10,IF('C-MNS'!AL15="c",1,0))),0)</f>
        <v>0</v>
      </c>
      <c r="AM15" s="286">
        <f>IF(MNS!L$8=3,IF('C-MNS'!AM15="NS",100,IF('C-MNS'!AM15="N",10,IF('C-MNS'!AM15="c",1,0))),0)</f>
        <v>0</v>
      </c>
      <c r="AN15" s="286">
        <f>IF(MNS!$M$8=1,IF('C-MNS'!AN15="NS",100,IF('C-MNS'!AN15="N",10,IF('C-MNS'!AN15="c",1,0))),0)</f>
        <v>0</v>
      </c>
      <c r="AO15" s="286">
        <f>IF(MNS!$M$8=2,IF('C-MNS'!AO15="NS",100,IF('C-MNS'!AO15="N",10,IF('C-MNS'!AO15="c",1,0))),0)</f>
        <v>0</v>
      </c>
      <c r="AP15" s="286">
        <f>IF(MNS!M$8=3,IF('C-MNS'!AP15="NS",100,IF('C-MNS'!AP15="N",10,IF('C-MNS'!AP15="c",1,0))),0)</f>
        <v>0</v>
      </c>
      <c r="AQ15" s="286">
        <f>IF(MNS!$O$8=1,IF('C-MNS'!AQ15="NS",100,IF('C-MNS'!AQ15="N",10,IF('C-MNS'!AQ15="c",1,0))),0)</f>
        <v>0</v>
      </c>
      <c r="AR15" s="286">
        <f>IF(MNS!$O$8=2,IF('C-MNS'!AR15="NS",100,IF('C-MNS'!AR15="N",10,IF('C-MNS'!AR15="c",1,0))),0)</f>
        <v>0</v>
      </c>
      <c r="AS15" s="286">
        <f>IF(MNS!O$8=3,IF('C-MNS'!AS15="NS",100,IF('C-MNS'!AS15="N",10,IF('C-MNS'!AS15="c",1,0))),0)</f>
        <v>0</v>
      </c>
      <c r="AT15" s="286">
        <f>IF(MNS!$Z$8=1,IF('C-MNS'!AT15="NS",100,IF('C-MNS'!AT15="N",10,IF('C-MNS'!AT15="c",1,0))),0)</f>
        <v>0</v>
      </c>
      <c r="AU15" s="286">
        <f>IF(MNS!$Z$8=2,IF('C-MNS'!AU15="NS",100,IF('C-MNS'!AU15="N",10,IF('C-MNS'!AU15="c",1,0))),0)</f>
        <v>0</v>
      </c>
      <c r="AV15" s="286">
        <f>IF(MNS!Z$8=3,IF('C-MNS'!AV15="NS",100,IF('C-MNS'!AV15="N",10,IF('C-MNS'!AV15="c",1,0))),0)</f>
        <v>0</v>
      </c>
      <c r="AW15" s="286">
        <f>IF(MNS!$AH$8=1,IF('C-MNS'!AW15="NS",100,IF('C-MNS'!AW15="N",10,IF('C-MNS'!AW15="c",1,0))),0)</f>
        <v>0</v>
      </c>
      <c r="AX15" s="286">
        <f>IF(MNS!$AH$8=2,IF('C-MNS'!AX15="NS",100,IF('C-MNS'!AX15="N",10,IF('C-MNS'!AX15="c",1,0))),0)</f>
        <v>0</v>
      </c>
      <c r="AY15" s="286">
        <f>IF(MNS!$AH$8=3,IF('C-MNS'!AY15="NS",100,IF('C-MNS'!AY15="N",10,IF('C-MNS'!AY15="c",1,0))),0)</f>
        <v>0</v>
      </c>
      <c r="AZ15" s="253">
        <f t="shared" si="0"/>
        <v>0</v>
      </c>
      <c r="BA15" s="253">
        <f t="shared" si="1"/>
        <v>0</v>
      </c>
      <c r="BB15" s="253">
        <f t="shared" si="2"/>
        <v>0</v>
      </c>
      <c r="BC15" s="253">
        <f t="shared" si="3"/>
        <v>0</v>
      </c>
      <c r="BD15" s="255">
        <f>IF(AZ15&gt;0,IF(Perf_potenziale!AZ15&gt;0,IF(BA15&gt;=1,1,IF(BB15&gt;=Perf_potenziale!BB15,1,IF(BB15&gt;0,0.5,IF(BC15&gt;0,0.3,0)))),0),0)</f>
        <v>0</v>
      </c>
      <c r="BE15" s="255"/>
      <c r="BF15" s="263"/>
      <c r="BG15" s="254"/>
      <c r="BH15" s="254"/>
      <c r="BI15" s="254"/>
      <c r="BJ15" s="99"/>
      <c r="BK15" s="254"/>
      <c r="BL15" s="342"/>
    </row>
    <row r="16" spans="1:64" ht="25" thickBot="1">
      <c r="A16" s="590"/>
      <c r="B16" s="556"/>
      <c r="C16" s="559"/>
      <c r="D16" s="547"/>
      <c r="E16" s="250" t="s">
        <v>375</v>
      </c>
      <c r="F16" s="251" t="s">
        <v>390</v>
      </c>
      <c r="G16" s="252">
        <f>IF(MNS!$B$8=1,IF('C-MNS'!G16="NS",100,IF('C-MNS'!G16="N",10,IF('C-MNS'!G16="c",1,0))),0)</f>
        <v>0</v>
      </c>
      <c r="H16" s="252">
        <f>IF(MNS!$B$8=2,IF('C-MNS'!H16="NS",100,IF('C-MNS'!H16="N",10,IF('C-MNS'!H16="c",1,0))),0)</f>
        <v>0</v>
      </c>
      <c r="I16" s="252">
        <f>IF(MNS!B$8=3,IF('C-MNS'!I16="NS",100,IF('C-MNS'!I16="N",10,IF('C-MNS'!I16="c",1,0))),0)</f>
        <v>0</v>
      </c>
      <c r="J16" s="252">
        <f>IF(MNS!$C$8=1,IF('C-MNS'!J16="NS",100,IF('C-MNS'!J16="N",10,IF('C-MNS'!J16="c",1,0))),0)</f>
        <v>0</v>
      </c>
      <c r="K16" s="252">
        <f>IF(MNS!$C$8=2,IF('C-MNS'!K16="NS",100,IF('C-MNS'!K16="N",10,IF('C-MNS'!K16="c",1,0))),0)</f>
        <v>0</v>
      </c>
      <c r="L16" s="252">
        <f>IF(MNS!C$8=3,IF('C-MNS'!L16="NS",100,IF('C-MNS'!L16="N",10,IF('C-MNS'!L16="c",1,0))),0)</f>
        <v>0</v>
      </c>
      <c r="M16" s="252">
        <f>IF(MNS!$D$8=1,IF('C-MNS'!M16="NS",100,IF('C-MNS'!M16="N",10,IF('C-MNS'!M16="c",1,0))),0)</f>
        <v>0</v>
      </c>
      <c r="N16" s="252">
        <f>IF(MNS!$D$8=2,IF('C-MNS'!N16="NS",100,IF('C-MNS'!N16="N",10,IF('C-MNS'!N16="c",1,0))),0)</f>
        <v>0</v>
      </c>
      <c r="O16" s="252">
        <f>IF(MNS!D$8=3,IF('C-MNS'!O16="NS",100,IF('C-MNS'!O16="N",10,IF('C-MNS'!O16="c",1,0))),0)</f>
        <v>0</v>
      </c>
      <c r="P16" s="252">
        <f>IF(MNS!$E$8=1,IF('C-MNS'!P16="NS",100,IF('C-MNS'!P16="N",10,IF('C-MNS'!P16="c",1,0))),0)</f>
        <v>0</v>
      </c>
      <c r="Q16" s="252">
        <f>IF(MNS!$E$8=2,IF('C-MNS'!Q16="NS",100,IF('C-MNS'!Q16="N",10,IF('C-MNS'!Q16="c",1,0))),0)</f>
        <v>0</v>
      </c>
      <c r="R16" s="252">
        <f>IF(MNS!E$8=3,IF('C-MNS'!R16="NS",100,IF('C-MNS'!R16="N",10,IF('C-MNS'!R16="c",1,0))),0)</f>
        <v>0</v>
      </c>
      <c r="S16" s="252">
        <f>IF(MNS!$F$8=1,IF('C-MNS'!S16="NS",100,IF('C-MNS'!S16="N",10,IF('C-MNS'!S16="c",1,0))),0)</f>
        <v>0</v>
      </c>
      <c r="T16" s="252">
        <f>IF(MNS!$F$8=2,IF('C-MNS'!T16="NS",100,IF('C-MNS'!T16="N",10,IF('C-MNS'!T16="c",1,0))),0)</f>
        <v>0</v>
      </c>
      <c r="U16" s="252">
        <f>IF(MNS!F$8=3,IF('C-MNS'!U16="NS",100,IF('C-MNS'!U16="N",10,IF('C-MNS'!U16="c",1,0))),0)</f>
        <v>0</v>
      </c>
      <c r="V16" s="252">
        <f>IF(MNS!$G$8=1,IF('C-MNS'!V16="NS",100,IF('C-MNS'!V16="N",10,IF('C-MNS'!V16="c",1,0))),0)</f>
        <v>0</v>
      </c>
      <c r="W16" s="252">
        <f>IF(MNS!$G$8=2,IF('C-MNS'!W16="NS",100,IF('C-MNS'!W16="N",10,IF('C-MNS'!W16="c",1,0))),0)</f>
        <v>0</v>
      </c>
      <c r="X16" s="252">
        <f>IF(MNS!G$8=3,IF('C-MNS'!X16="NS",100,IF('C-MNS'!X16="N",10,IF('C-MNS'!X16="c",1,0))),0)</f>
        <v>0</v>
      </c>
      <c r="Y16" s="252">
        <f>IF(MNS!$H$8=1,IF('C-MNS'!Y16="NS",100,IF('C-MNS'!Y16="N",10,IF('C-MNS'!Y16="c",1,0))),0)</f>
        <v>0</v>
      </c>
      <c r="Z16" s="252">
        <f>IF(MNS!$H$8=2,IF('C-MNS'!Z16="NS",100,IF('C-MNS'!Z16="N",10,IF('C-MNS'!Z16="c",1,0))),0)</f>
        <v>0</v>
      </c>
      <c r="AA16" s="252">
        <f>IF(MNS!H$8=3,IF('C-MNS'!AA16="NS",100,IF('C-MNS'!AA16="N",10,IF('C-MNS'!AA16="c",1,0))),0)</f>
        <v>0</v>
      </c>
      <c r="AB16" s="252">
        <f>IF(MNS!$I$8=1,IF('C-MNS'!AB16="NS",100,IF('C-MNS'!AB16="N",10,IF('C-MNS'!AB16="c",1,0))),0)</f>
        <v>0</v>
      </c>
      <c r="AC16" s="252">
        <f>IF(MNS!$I$8=2,IF('C-MNS'!AC16="NS",100,IF('C-MNS'!AC16="N",10,IF('C-MNS'!AC16="c",1,0))),0)</f>
        <v>0</v>
      </c>
      <c r="AD16" s="252">
        <f>IF(MNS!I$8=3,IF('C-MNS'!AD16="NS",100,IF('C-MNS'!AD16="N",10,IF('C-MNS'!AD16="c",1,0))),0)</f>
        <v>0</v>
      </c>
      <c r="AE16" s="252">
        <f>IF(MNS!$J$8=1,IF('C-MNS'!AE16="NS",100,IF('C-MNS'!AE16="N",10,IF('C-MNS'!AE16="c",1,0))),0)</f>
        <v>0</v>
      </c>
      <c r="AF16" s="252">
        <f>IF(MNS!$J$8=2,IF('C-MNS'!AF16="NS",100,IF('C-MNS'!AF16="N",10,IF('C-MNS'!AF16="c",1,0))),0)</f>
        <v>0</v>
      </c>
      <c r="AG16" s="252">
        <f>IF(MNS!J$8=3,IF('C-MNS'!AG16="NS",100,IF('C-MNS'!AG16="N",10,IF('C-MNS'!AG16="c",1,0))),0)</f>
        <v>0</v>
      </c>
      <c r="AH16" s="252">
        <f>IF(MNS!$K$8=1,IF('C-MNS'!AH16="NS",100,IF('C-MNS'!AH16="N",10,IF('C-MNS'!AH16="c",1,0))),0)</f>
        <v>0</v>
      </c>
      <c r="AI16" s="252">
        <f>IF(MNS!$K$8=2,IF('C-MNS'!AI16="NS",100,IF('C-MNS'!AI16="N",10,IF('C-MNS'!AI16="c",1,0))),0)</f>
        <v>0</v>
      </c>
      <c r="AJ16" s="252">
        <f>IF(MNS!K$8=3,IF('C-MNS'!AJ16="NS",100,IF('C-MNS'!AJ16="N",10,IF('C-MNS'!AJ16="c",1,0))),0)</f>
        <v>0</v>
      </c>
      <c r="AK16" s="252">
        <f>IF(MNS!$L$8=1,IF('C-MNS'!AK16="NS",100,IF('C-MNS'!AK16="N",10,IF('C-MNS'!AK16="c",1,0))),0)</f>
        <v>0</v>
      </c>
      <c r="AL16" s="252">
        <f>IF(MNS!$L$8=2,IF('C-MNS'!AL16="NS",100,IF('C-MNS'!AL16="N",10,IF('C-MNS'!AL16="c",1,0))),0)</f>
        <v>0</v>
      </c>
      <c r="AM16" s="252">
        <f>IF(MNS!L$8=3,IF('C-MNS'!AM16="NS",100,IF('C-MNS'!AM16="N",10,IF('C-MNS'!AM16="c",1,0))),0)</f>
        <v>0</v>
      </c>
      <c r="AN16" s="252">
        <f>IF(MNS!$M$8=1,IF('C-MNS'!AN16="NS",100,IF('C-MNS'!AN16="N",10,IF('C-MNS'!AN16="c",1,0))),0)</f>
        <v>0</v>
      </c>
      <c r="AO16" s="252">
        <f>IF(MNS!$M$8=2,IF('C-MNS'!AO16="NS",100,IF('C-MNS'!AO16="N",10,IF('C-MNS'!AO16="c",1,0))),0)</f>
        <v>0</v>
      </c>
      <c r="AP16" s="252">
        <f>IF(MNS!M$8=3,IF('C-MNS'!AP16="NS",100,IF('C-MNS'!AP16="N",10,IF('C-MNS'!AP16="c",1,0))),0)</f>
        <v>0</v>
      </c>
      <c r="AQ16" s="252">
        <f>IF(MNS!$O$8=1,IF('C-MNS'!AQ16="NS",100,IF('C-MNS'!AQ16="N",10,IF('C-MNS'!AQ16="c",1,0))),0)</f>
        <v>0</v>
      </c>
      <c r="AR16" s="252">
        <f>IF(MNS!$O$8=2,IF('C-MNS'!AR16="NS",100,IF('C-MNS'!AR16="N",10,IF('C-MNS'!AR16="c",1,0))),0)</f>
        <v>0</v>
      </c>
      <c r="AS16" s="252">
        <f>IF(MNS!O$8=3,IF('C-MNS'!AS16="NS",100,IF('C-MNS'!AS16="N",10,IF('C-MNS'!AS16="c",1,0))),0)</f>
        <v>0</v>
      </c>
      <c r="AT16" s="252">
        <f>IF(MNS!$Z$8=1,IF('C-MNS'!AT16="NS",100,IF('C-MNS'!AT16="N",10,IF('C-MNS'!AT16="c",1,0))),0)</f>
        <v>0</v>
      </c>
      <c r="AU16" s="252">
        <f>IF(MNS!$Z$8=2,IF('C-MNS'!AU16="NS",100,IF('C-MNS'!AU16="N",10,IF('C-MNS'!AU16="c",1,0))),0)</f>
        <v>0</v>
      </c>
      <c r="AV16" s="252">
        <f>IF(MNS!Z$8=3,IF('C-MNS'!AV16="NS",100,IF('C-MNS'!AV16="N",10,IF('C-MNS'!AV16="c",1,0))),0)</f>
        <v>0</v>
      </c>
      <c r="AW16" s="252">
        <f>IF(MNS!$AH$8=1,IF('C-MNS'!AW16="NS",100,IF('C-MNS'!AW16="N",10,IF('C-MNS'!AW16="c",1,0))),0)</f>
        <v>0</v>
      </c>
      <c r="AX16" s="252">
        <f>IF(MNS!$AH$8=2,IF('C-MNS'!AX16="NS",100,IF('C-MNS'!AX16="N",10,IF('C-MNS'!AX16="c",1,0))),0)</f>
        <v>0</v>
      </c>
      <c r="AY16" s="252">
        <f>IF(MNS!$AH$8=3,IF('C-MNS'!AY16="NS",100,IF('C-MNS'!AY16="N",10,IF('C-MNS'!AY16="c",1,0))),0)</f>
        <v>0</v>
      </c>
      <c r="AZ16" s="253">
        <f t="shared" si="0"/>
        <v>0</v>
      </c>
      <c r="BA16" s="253">
        <f t="shared" si="1"/>
        <v>0</v>
      </c>
      <c r="BB16" s="253">
        <f t="shared" si="2"/>
        <v>0</v>
      </c>
      <c r="BC16" s="253">
        <f t="shared" si="3"/>
        <v>0</v>
      </c>
      <c r="BD16" s="255">
        <f>IF(AZ16&gt;0,IF(Perf_potenziale!AZ16&gt;0,IF(BA16&gt;=1,1,IF(BB16&gt;=Perf_potenziale!BB16,1,IF(BB16&gt;0,0.5,IF(BC16&gt;0,0.3,0)))),0),0)</f>
        <v>0</v>
      </c>
      <c r="BE16" s="255"/>
      <c r="BF16" s="263"/>
      <c r="BG16" s="254"/>
      <c r="BH16" s="254"/>
      <c r="BI16" s="254"/>
      <c r="BJ16" s="99"/>
      <c r="BK16" s="254"/>
      <c r="BL16" s="342"/>
    </row>
    <row r="17" spans="1:64" ht="36">
      <c r="A17" s="590"/>
      <c r="B17" s="556"/>
      <c r="C17" s="559"/>
      <c r="D17" s="547"/>
      <c r="E17" s="282" t="s">
        <v>377</v>
      </c>
      <c r="F17" s="305" t="s">
        <v>391</v>
      </c>
      <c r="G17" s="283">
        <f>IF(MNS!$B$8=1,IF('C-MNS'!G17="NS",100,IF('C-MNS'!G17="N",10,IF('C-MNS'!G17="c",1,0))),0)</f>
        <v>0</v>
      </c>
      <c r="H17" s="283">
        <f>IF(MNS!$B$8=2,IF('C-MNS'!H17="NS",100,IF('C-MNS'!H17="N",10,IF('C-MNS'!H17="c",1,0))),0)</f>
        <v>0</v>
      </c>
      <c r="I17" s="283">
        <f>IF(MNS!B$8=3,IF('C-MNS'!I17="NS",100,IF('C-MNS'!I17="N",10,IF('C-MNS'!I17="c",1,0))),0)</f>
        <v>0</v>
      </c>
      <c r="J17" s="283">
        <f>IF(MNS!$C$8=1,IF('C-MNS'!J17="NS",100,IF('C-MNS'!J17="N",10,IF('C-MNS'!J17="c",1,0))),0)</f>
        <v>0</v>
      </c>
      <c r="K17" s="283">
        <f>IF(MNS!$C$8=2,IF('C-MNS'!K17="NS",100,IF('C-MNS'!K17="N",10,IF('C-MNS'!K17="c",1,0))),0)</f>
        <v>0</v>
      </c>
      <c r="L17" s="283">
        <f>IF(MNS!C$8=3,IF('C-MNS'!L17="NS",100,IF('C-MNS'!L17="N",10,IF('C-MNS'!L17="c",1,0))),0)</f>
        <v>0</v>
      </c>
      <c r="M17" s="283">
        <f>IF(MNS!$D$8=1,IF('C-MNS'!M17="NS",100,IF('C-MNS'!M17="N",10,IF('C-MNS'!M17="c",1,0))),0)</f>
        <v>0</v>
      </c>
      <c r="N17" s="283">
        <f>IF(MNS!$D$8=2,IF('C-MNS'!N17="NS",100,IF('C-MNS'!N17="N",10,IF('C-MNS'!N17="c",1,0))),0)</f>
        <v>0</v>
      </c>
      <c r="O17" s="283">
        <f>IF(MNS!D$8=3,IF('C-MNS'!O17="NS",100,IF('C-MNS'!O17="N",10,IF('C-MNS'!O17="c",1,0))),0)</f>
        <v>0</v>
      </c>
      <c r="P17" s="283">
        <f>IF(MNS!$E$8=1,IF('C-MNS'!P17="NS",100,IF('C-MNS'!P17="N",10,IF('C-MNS'!P17="c",1,0))),0)</f>
        <v>0</v>
      </c>
      <c r="Q17" s="283">
        <f>IF(MNS!$E$8=2,IF('C-MNS'!Q17="NS",100,IF('C-MNS'!Q17="N",10,IF('C-MNS'!Q17="c",1,0))),0)</f>
        <v>0</v>
      </c>
      <c r="R17" s="283">
        <f>IF(MNS!E$8=3,IF('C-MNS'!R17="NS",100,IF('C-MNS'!R17="N",10,IF('C-MNS'!R17="c",1,0))),0)</f>
        <v>0</v>
      </c>
      <c r="S17" s="283">
        <f>IF(MNS!$F$8=1,IF('C-MNS'!S17="NS",100,IF('C-MNS'!S17="N",10,IF('C-MNS'!S17="c",1,0))),0)</f>
        <v>0</v>
      </c>
      <c r="T17" s="283">
        <f>IF(MNS!$F$8=2,IF('C-MNS'!T17="NS",100,IF('C-MNS'!T17="N",10,IF('C-MNS'!T17="c",1,0))),0)</f>
        <v>0</v>
      </c>
      <c r="U17" s="283">
        <f>IF(MNS!F$8=3,IF('C-MNS'!U17="NS",100,IF('C-MNS'!U17="N",10,IF('C-MNS'!U17="c",1,0))),0)</f>
        <v>0</v>
      </c>
      <c r="V17" s="283">
        <f>IF(MNS!$G$8=1,IF('C-MNS'!V17="NS",100,IF('C-MNS'!V17="N",10,IF('C-MNS'!V17="c",1,0))),0)</f>
        <v>0</v>
      </c>
      <c r="W17" s="283">
        <f>IF(MNS!$G$8=2,IF('C-MNS'!W17="NS",100,IF('C-MNS'!W17="N",10,IF('C-MNS'!W17="c",1,0))),0)</f>
        <v>0</v>
      </c>
      <c r="X17" s="283">
        <f>IF(MNS!G$8=3,IF('C-MNS'!X17="NS",100,IF('C-MNS'!X17="N",10,IF('C-MNS'!X17="c",1,0))),0)</f>
        <v>0</v>
      </c>
      <c r="Y17" s="283">
        <f>IF(MNS!$H$8=1,IF('C-MNS'!Y17="NS",100,IF('C-MNS'!Y17="N",10,IF('C-MNS'!Y17="c",1,0))),0)</f>
        <v>0</v>
      </c>
      <c r="Z17" s="283">
        <f>IF(MNS!$H$8=2,IF('C-MNS'!Z17="NS",100,IF('C-MNS'!Z17="N",10,IF('C-MNS'!Z17="c",1,0))),0)</f>
        <v>0</v>
      </c>
      <c r="AA17" s="283">
        <f>IF(MNS!H$8=3,IF('C-MNS'!AA17="NS",100,IF('C-MNS'!AA17="N",10,IF('C-MNS'!AA17="c",1,0))),0)</f>
        <v>0</v>
      </c>
      <c r="AB17" s="283">
        <f>IF(MNS!$I$8=1,IF('C-MNS'!AB17="NS",100,IF('C-MNS'!AB17="N",10,IF('C-MNS'!AB17="c",1,0))),0)</f>
        <v>0</v>
      </c>
      <c r="AC17" s="283">
        <f>IF(MNS!$I$8=2,IF('C-MNS'!AC17="NS",100,IF('C-MNS'!AC17="N",10,IF('C-MNS'!AC17="c",1,0))),0)</f>
        <v>0</v>
      </c>
      <c r="AD17" s="283">
        <f>IF(MNS!I$8=3,IF('C-MNS'!AD17="NS",100,IF('C-MNS'!AD17="N",10,IF('C-MNS'!AD17="c",1,0))),0)</f>
        <v>0</v>
      </c>
      <c r="AE17" s="283">
        <f>IF(MNS!$J$8=1,IF('C-MNS'!AE17="NS",100,IF('C-MNS'!AE17="N",10,IF('C-MNS'!AE17="c",1,0))),0)</f>
        <v>0</v>
      </c>
      <c r="AF17" s="283">
        <f>IF(MNS!$J$8=2,IF('C-MNS'!AF17="NS",100,IF('C-MNS'!AF17="N",10,IF('C-MNS'!AF17="c",1,0))),0)</f>
        <v>0</v>
      </c>
      <c r="AG17" s="283">
        <f>IF(MNS!J$8=3,IF('C-MNS'!AG17="NS",100,IF('C-MNS'!AG17="N",10,IF('C-MNS'!AG17="c",1,0))),0)</f>
        <v>0</v>
      </c>
      <c r="AH17" s="283">
        <f>IF(MNS!$K$8=1,IF('C-MNS'!AH17="NS",100,IF('C-MNS'!AH17="N",10,IF('C-MNS'!AH17="c",1,0))),0)</f>
        <v>0</v>
      </c>
      <c r="AI17" s="283">
        <f>IF(MNS!$K$8=2,IF('C-MNS'!AI17="NS",100,IF('C-MNS'!AI17="N",10,IF('C-MNS'!AI17="c",1,0))),0)</f>
        <v>0</v>
      </c>
      <c r="AJ17" s="283">
        <f>IF(MNS!K$8=3,IF('C-MNS'!AJ17="NS",100,IF('C-MNS'!AJ17="N",10,IF('C-MNS'!AJ17="c",1,0))),0)</f>
        <v>0</v>
      </c>
      <c r="AK17" s="283">
        <f>IF(MNS!$L$8=1,IF('C-MNS'!AK17="NS",100,IF('C-MNS'!AK17="N",10,IF('C-MNS'!AK17="c",1,0))),0)</f>
        <v>0</v>
      </c>
      <c r="AL17" s="283">
        <f>IF(MNS!$L$8=2,IF('C-MNS'!AL17="NS",100,IF('C-MNS'!AL17="N",10,IF('C-MNS'!AL17="c",1,0))),0)</f>
        <v>0</v>
      </c>
      <c r="AM17" s="283">
        <f>IF(MNS!L$8=3,IF('C-MNS'!AM17="NS",100,IF('C-MNS'!AM17="N",10,IF('C-MNS'!AM17="c",1,0))),0)</f>
        <v>0</v>
      </c>
      <c r="AN17" s="283">
        <f>IF(MNS!$M$8=1,IF('C-MNS'!AN17="NS",100,IF('C-MNS'!AN17="N",10,IF('C-MNS'!AN17="c",1,0))),0)</f>
        <v>0</v>
      </c>
      <c r="AO17" s="283">
        <f>IF(MNS!$M$8=2,IF('C-MNS'!AO17="NS",100,IF('C-MNS'!AO17="N",10,IF('C-MNS'!AO17="c",1,0))),0)</f>
        <v>0</v>
      </c>
      <c r="AP17" s="283">
        <f>IF(MNS!M$8=3,IF('C-MNS'!AP17="NS",100,IF('C-MNS'!AP17="N",10,IF('C-MNS'!AP17="c",1,0))),0)</f>
        <v>0</v>
      </c>
      <c r="AQ17" s="283">
        <f>IF(MNS!$O$8=1,IF('C-MNS'!AQ17="NS",100,IF('C-MNS'!AQ17="N",10,IF('C-MNS'!AQ17="c",1,0))),0)</f>
        <v>0</v>
      </c>
      <c r="AR17" s="283">
        <f>IF(MNS!$O$8=2,IF('C-MNS'!AR17="NS",100,IF('C-MNS'!AR17="N",10,IF('C-MNS'!AR17="c",1,0))),0)</f>
        <v>0</v>
      </c>
      <c r="AS17" s="283">
        <f>IF(MNS!O$8=3,IF('C-MNS'!AS17="NS",100,IF('C-MNS'!AS17="N",10,IF('C-MNS'!AS17="c",1,0))),0)</f>
        <v>0</v>
      </c>
      <c r="AT17" s="283">
        <f>IF(MNS!$Z$8=1,IF('C-MNS'!AT17="NS",100,IF('C-MNS'!AT17="N",10,IF('C-MNS'!AT17="c",1,0))),0)</f>
        <v>0</v>
      </c>
      <c r="AU17" s="283">
        <f>IF(MNS!$Z$8=2,IF('C-MNS'!AU17="NS",100,IF('C-MNS'!AU17="N",10,IF('C-MNS'!AU17="c",1,0))),0)</f>
        <v>0</v>
      </c>
      <c r="AV17" s="283">
        <f>IF(MNS!Z$8=3,IF('C-MNS'!AV17="NS",100,IF('C-MNS'!AV17="N",10,IF('C-MNS'!AV17="c",1,0))),0)</f>
        <v>0</v>
      </c>
      <c r="AW17" s="283">
        <f>IF(MNS!$AH$8=1,IF('C-MNS'!AW17="NS",100,IF('C-MNS'!AW17="N",10,IF('C-MNS'!AW17="c",1,0))),0)</f>
        <v>0</v>
      </c>
      <c r="AX17" s="283">
        <f>IF(MNS!$AH$8=2,IF('C-MNS'!AX17="NS",100,IF('C-MNS'!AX17="N",10,IF('C-MNS'!AX17="c",1,0))),0)</f>
        <v>0</v>
      </c>
      <c r="AY17" s="283">
        <f>IF(MNS!$AH$8=3,IF('C-MNS'!AY17="NS",100,IF('C-MNS'!AY17="N",10,IF('C-MNS'!AY17="c",1,0))),0)</f>
        <v>0</v>
      </c>
      <c r="AZ17" s="253">
        <f t="shared" si="0"/>
        <v>0</v>
      </c>
      <c r="BA17" s="253">
        <f t="shared" si="1"/>
        <v>0</v>
      </c>
      <c r="BB17" s="253">
        <f t="shared" si="2"/>
        <v>0</v>
      </c>
      <c r="BC17" s="253">
        <f t="shared" si="3"/>
        <v>0</v>
      </c>
      <c r="BD17" s="255">
        <f>IF(AZ17&gt;0,IF(Perf_potenziale!AZ17&gt;0,IF(BA17&gt;=1,1,IF(BB17&gt;=Perf_potenziale!BB17,1,IF(BB17&gt;0,0.5,IF(BC17&gt;0,0.3,0)))),0),0)</f>
        <v>0</v>
      </c>
      <c r="BE17" s="255">
        <f>IF(BD17=1,3,IF(BD16=1,2,IF(BD15=1,1,0)))</f>
        <v>0</v>
      </c>
      <c r="BF17" s="263">
        <f>IF(BE17=0,BD17+BD16*0.1+BD15*0.01,0)</f>
        <v>0</v>
      </c>
      <c r="BG17" s="254"/>
      <c r="BH17" s="254"/>
      <c r="BI17" s="254"/>
      <c r="BJ17" s="99"/>
      <c r="BK17" s="254"/>
      <c r="BL17" s="342"/>
    </row>
    <row r="18" spans="1:64" ht="16" thickBot="1">
      <c r="A18" s="590"/>
      <c r="B18" s="555"/>
      <c r="C18" s="532" t="s">
        <v>392</v>
      </c>
      <c r="D18" s="535" t="s">
        <v>99</v>
      </c>
      <c r="E18" s="287" t="s">
        <v>373</v>
      </c>
      <c r="F18" s="288" t="s">
        <v>393</v>
      </c>
      <c r="G18" s="289">
        <f>IF(MNS!$B$8=1,IF('C-MNS'!G18="NS",100,IF('C-MNS'!G18="N",10,IF('C-MNS'!G18="c",1,0))),0)</f>
        <v>0</v>
      </c>
      <c r="H18" s="289">
        <f>IF(MNS!$B$8=2,IF('C-MNS'!H18="NS",100,IF('C-MNS'!H18="N",10,IF('C-MNS'!H18="c",1,0))),0)</f>
        <v>0</v>
      </c>
      <c r="I18" s="289">
        <f>IF(MNS!B$8=3,IF('C-MNS'!I18="NS",100,IF('C-MNS'!I18="N",10,IF('C-MNS'!I18="c",1,0))),0)</f>
        <v>0</v>
      </c>
      <c r="J18" s="289">
        <f>IF(MNS!$C$8=1,IF('C-MNS'!J18="NS",100,IF('C-MNS'!J18="N",10,IF('C-MNS'!J18="c",1,0))),0)</f>
        <v>0</v>
      </c>
      <c r="K18" s="289">
        <f>IF(MNS!$C$8=2,IF('C-MNS'!K18="NS",100,IF('C-MNS'!K18="N",10,IF('C-MNS'!K18="c",1,0))),0)</f>
        <v>0</v>
      </c>
      <c r="L18" s="289">
        <f>IF(MNS!C$8=3,IF('C-MNS'!L18="NS",100,IF('C-MNS'!L18="N",10,IF('C-MNS'!L18="c",1,0))),0)</f>
        <v>0</v>
      </c>
      <c r="M18" s="289">
        <f>IF(MNS!$D$8=1,IF('C-MNS'!M18="NS",100,IF('C-MNS'!M18="N",10,IF('C-MNS'!M18="c",1,0))),0)</f>
        <v>0</v>
      </c>
      <c r="N18" s="289">
        <f>IF(MNS!$D$8=2,IF('C-MNS'!N18="NS",100,IF('C-MNS'!N18="N",10,IF('C-MNS'!N18="c",1,0))),0)</f>
        <v>0</v>
      </c>
      <c r="O18" s="289">
        <f>IF(MNS!D$8=3,IF('C-MNS'!O18="NS",100,IF('C-MNS'!O18="N",10,IF('C-MNS'!O18="c",1,0))),0)</f>
        <v>0</v>
      </c>
      <c r="P18" s="289">
        <f>IF(MNS!$E$8=1,IF('C-MNS'!P18="NS",100,IF('C-MNS'!P18="N",10,IF('C-MNS'!P18="c",1,0))),0)</f>
        <v>0</v>
      </c>
      <c r="Q18" s="289">
        <f>IF(MNS!$E$8=2,IF('C-MNS'!Q18="NS",100,IF('C-MNS'!Q18="N",10,IF('C-MNS'!Q18="c",1,0))),0)</f>
        <v>0</v>
      </c>
      <c r="R18" s="289">
        <f>IF(MNS!E$8=3,IF('C-MNS'!R18="NS",100,IF('C-MNS'!R18="N",10,IF('C-MNS'!R18="c",1,0))),0)</f>
        <v>0</v>
      </c>
      <c r="S18" s="289">
        <f>IF(MNS!$F$8=1,IF('C-MNS'!S18="NS",100,IF('C-MNS'!S18="N",10,IF('C-MNS'!S18="c",1,0))),0)</f>
        <v>0</v>
      </c>
      <c r="T18" s="289">
        <f>IF(MNS!$F$8=2,IF('C-MNS'!T18="NS",100,IF('C-MNS'!T18="N",10,IF('C-MNS'!T18="c",1,0))),0)</f>
        <v>0</v>
      </c>
      <c r="U18" s="289">
        <f>IF(MNS!F$8=3,IF('C-MNS'!U18="NS",100,IF('C-MNS'!U18="N",10,IF('C-MNS'!U18="c",1,0))),0)</f>
        <v>0</v>
      </c>
      <c r="V18" s="289">
        <f>IF(MNS!$G$8=1,IF('C-MNS'!V18="NS",100,IF('C-MNS'!V18="N",10,IF('C-MNS'!V18="c",1,0))),0)</f>
        <v>0</v>
      </c>
      <c r="W18" s="289">
        <f>IF(MNS!$G$8=2,IF('C-MNS'!W18="NS",100,IF('C-MNS'!W18="N",10,IF('C-MNS'!W18="c",1,0))),0)</f>
        <v>0</v>
      </c>
      <c r="X18" s="289">
        <f>IF(MNS!G$8=3,IF('C-MNS'!X18="NS",100,IF('C-MNS'!X18="N",10,IF('C-MNS'!X18="c",1,0))),0)</f>
        <v>0</v>
      </c>
      <c r="Y18" s="289">
        <f>IF(MNS!$H$8=1,IF('C-MNS'!Y18="NS",100,IF('C-MNS'!Y18="N",10,IF('C-MNS'!Y18="c",1,0))),0)</f>
        <v>0</v>
      </c>
      <c r="Z18" s="289">
        <f>IF(MNS!$H$8=2,IF('C-MNS'!Z18="NS",100,IF('C-MNS'!Z18="N",10,IF('C-MNS'!Z18="c",1,0))),0)</f>
        <v>0</v>
      </c>
      <c r="AA18" s="289">
        <f>IF(MNS!H$8=3,IF('C-MNS'!AA18="NS",100,IF('C-MNS'!AA18="N",10,IF('C-MNS'!AA18="c",1,0))),0)</f>
        <v>0</v>
      </c>
      <c r="AB18" s="289">
        <f>IF(MNS!$I$8=1,IF('C-MNS'!AB18="NS",100,IF('C-MNS'!AB18="N",10,IF('C-MNS'!AB18="c",1,0))),0)</f>
        <v>0</v>
      </c>
      <c r="AC18" s="289">
        <f>IF(MNS!$I$8=2,IF('C-MNS'!AC18="NS",100,IF('C-MNS'!AC18="N",10,IF('C-MNS'!AC18="c",1,0))),0)</f>
        <v>0</v>
      </c>
      <c r="AD18" s="289">
        <f>IF(MNS!I$8=3,IF('C-MNS'!AD18="NS",100,IF('C-MNS'!AD18="N",10,IF('C-MNS'!AD18="c",1,0))),0)</f>
        <v>0</v>
      </c>
      <c r="AE18" s="289">
        <f>IF(MNS!$J$8=1,IF('C-MNS'!AE18="NS",100,IF('C-MNS'!AE18="N",10,IF('C-MNS'!AE18="c",1,0))),0)</f>
        <v>0</v>
      </c>
      <c r="AF18" s="289">
        <f>IF(MNS!$J$8=2,IF('C-MNS'!AF18="NS",100,IF('C-MNS'!AF18="N",10,IF('C-MNS'!AF18="c",1,0))),0)</f>
        <v>0</v>
      </c>
      <c r="AG18" s="289">
        <f>IF(MNS!J$8=3,IF('C-MNS'!AG18="NS",100,IF('C-MNS'!AG18="N",10,IF('C-MNS'!AG18="c",1,0))),0)</f>
        <v>0</v>
      </c>
      <c r="AH18" s="289">
        <f>IF(MNS!$K$8=1,IF('C-MNS'!AH18="NS",100,IF('C-MNS'!AH18="N",10,IF('C-MNS'!AH18="c",1,0))),0)</f>
        <v>0</v>
      </c>
      <c r="AI18" s="289">
        <f>IF(MNS!$K$8=2,IF('C-MNS'!AI18="NS",100,IF('C-MNS'!AI18="N",10,IF('C-MNS'!AI18="c",1,0))),0)</f>
        <v>0</v>
      </c>
      <c r="AJ18" s="289">
        <f>IF(MNS!K$8=3,IF('C-MNS'!AJ18="NS",100,IF('C-MNS'!AJ18="N",10,IF('C-MNS'!AJ18="c",1,0))),0)</f>
        <v>0</v>
      </c>
      <c r="AK18" s="289">
        <f>IF(MNS!$L$8=1,IF('C-MNS'!AK18="NS",100,IF('C-MNS'!AK18="N",10,IF('C-MNS'!AK18="c",1,0))),0)</f>
        <v>0</v>
      </c>
      <c r="AL18" s="289">
        <f>IF(MNS!$L$8=2,IF('C-MNS'!AL18="NS",100,IF('C-MNS'!AL18="N",10,IF('C-MNS'!AL18="c",1,0))),0)</f>
        <v>0</v>
      </c>
      <c r="AM18" s="289">
        <f>IF(MNS!L$8=3,IF('C-MNS'!AM18="NS",100,IF('C-MNS'!AM18="N",10,IF('C-MNS'!AM18="c",1,0))),0)</f>
        <v>0</v>
      </c>
      <c r="AN18" s="289">
        <f>IF(MNS!$M$8=1,IF('C-MNS'!AN18="NS",100,IF('C-MNS'!AN18="N",10,IF('C-MNS'!AN18="c",1,0))),0)</f>
        <v>0</v>
      </c>
      <c r="AO18" s="289">
        <f>IF(MNS!$M$8=2,IF('C-MNS'!AO18="NS",100,IF('C-MNS'!AO18="N",10,IF('C-MNS'!AO18="c",1,0))),0)</f>
        <v>0</v>
      </c>
      <c r="AP18" s="289">
        <f>IF(MNS!M$8=3,IF('C-MNS'!AP18="NS",100,IF('C-MNS'!AP18="N",10,IF('C-MNS'!AP18="c",1,0))),0)</f>
        <v>0</v>
      </c>
      <c r="AQ18" s="289">
        <f>IF(MNS!$O$8=1,IF('C-MNS'!AQ18="NS",100,IF('C-MNS'!AQ18="N",10,IF('C-MNS'!AQ18="c",1,0))),0)</f>
        <v>0</v>
      </c>
      <c r="AR18" s="289">
        <f>IF(MNS!$O$8=2,IF('C-MNS'!AR18="NS",100,IF('C-MNS'!AR18="N",10,IF('C-MNS'!AR18="c",1,0))),0)</f>
        <v>0</v>
      </c>
      <c r="AS18" s="289">
        <f>IF(MNS!O$8=3,IF('C-MNS'!AS18="NS",100,IF('C-MNS'!AS18="N",10,IF('C-MNS'!AS18="c",1,0))),0)</f>
        <v>0</v>
      </c>
      <c r="AT18" s="289">
        <f>IF(MNS!$Z$8=1,IF('C-MNS'!AT18="NS",100,IF('C-MNS'!AT18="N",10,IF('C-MNS'!AT18="c",1,0))),0)</f>
        <v>0</v>
      </c>
      <c r="AU18" s="289">
        <f>IF(MNS!$Z$8=2,IF('C-MNS'!AU18="NS",100,IF('C-MNS'!AU18="N",10,IF('C-MNS'!AU18="c",1,0))),0)</f>
        <v>0</v>
      </c>
      <c r="AV18" s="289">
        <f>IF(MNS!Z$8=3,IF('C-MNS'!AV18="NS",100,IF('C-MNS'!AV18="N",10,IF('C-MNS'!AV18="c",1,0))),0)</f>
        <v>0</v>
      </c>
      <c r="AW18" s="289">
        <f>IF(MNS!$AH$8=1,IF('C-MNS'!AW18="NS",100,IF('C-MNS'!AW18="N",10,IF('C-MNS'!AW18="c",1,0))),0)</f>
        <v>0</v>
      </c>
      <c r="AX18" s="289">
        <f>IF(MNS!$AH$8=2,IF('C-MNS'!AX18="NS",100,IF('C-MNS'!AX18="N",10,IF('C-MNS'!AX18="c",1,0))),0)</f>
        <v>0</v>
      </c>
      <c r="AY18" s="289">
        <f>IF(MNS!$AH$8=3,IF('C-MNS'!AY18="NS",100,IF('C-MNS'!AY18="N",10,IF('C-MNS'!AY18="c",1,0))),0)</f>
        <v>0</v>
      </c>
      <c r="AZ18" s="290">
        <f t="shared" si="0"/>
        <v>0</v>
      </c>
      <c r="BA18" s="290">
        <f t="shared" si="1"/>
        <v>0</v>
      </c>
      <c r="BB18" s="290">
        <f t="shared" si="2"/>
        <v>0</v>
      </c>
      <c r="BC18" s="290">
        <f t="shared" si="3"/>
        <v>0</v>
      </c>
      <c r="BD18" s="291">
        <f>IF(AZ18&gt;0,IF(Perf_potenziale!AZ18&gt;0,IF(BA18&gt;=1,1,IF(BB18&gt;=Perf_potenziale!BB18,1,IF(BB18&gt;0,0.5,IF(BC18&gt;0,0.3,0)))),0),0)</f>
        <v>0</v>
      </c>
      <c r="BE18" s="291"/>
      <c r="BF18" s="292"/>
      <c r="BG18" s="254"/>
      <c r="BH18" s="254"/>
      <c r="BI18" s="254"/>
      <c r="BJ18" s="99"/>
      <c r="BK18" s="254"/>
      <c r="BL18" s="342"/>
    </row>
    <row r="19" spans="1:64" ht="16" thickBot="1">
      <c r="A19" s="590"/>
      <c r="B19" s="555"/>
      <c r="C19" s="533"/>
      <c r="D19" s="536"/>
      <c r="E19" s="293" t="s">
        <v>375</v>
      </c>
      <c r="F19" s="294" t="s">
        <v>394</v>
      </c>
      <c r="G19" s="295">
        <f>IF(MNS!$B$8=1,IF('C-MNS'!G19="NS",100,IF('C-MNS'!G19="N",10,IF('C-MNS'!G19="c",1,0))),0)</f>
        <v>0</v>
      </c>
      <c r="H19" s="295">
        <f>IF(MNS!$B$8=2,IF('C-MNS'!H19="NS",100,IF('C-MNS'!H19="N",10,IF('C-MNS'!H19="c",1,0))),0)</f>
        <v>0</v>
      </c>
      <c r="I19" s="295">
        <f>IF(MNS!B$8=3,IF('C-MNS'!I19="NS",100,IF('C-MNS'!I19="N",10,IF('C-MNS'!I19="c",1,0))),0)</f>
        <v>0</v>
      </c>
      <c r="J19" s="295">
        <f>IF(MNS!$C$8=1,IF('C-MNS'!J19="NS",100,IF('C-MNS'!J19="N",10,IF('C-MNS'!J19="c",1,0))),0)</f>
        <v>0</v>
      </c>
      <c r="K19" s="295">
        <f>IF(MNS!$C$8=2,IF('C-MNS'!K19="NS",100,IF('C-MNS'!K19="N",10,IF('C-MNS'!K19="c",1,0))),0)</f>
        <v>0</v>
      </c>
      <c r="L19" s="295">
        <f>IF(MNS!C$8=3,IF('C-MNS'!L19="NS",100,IF('C-MNS'!L19="N",10,IF('C-MNS'!L19="c",1,0))),0)</f>
        <v>0</v>
      </c>
      <c r="M19" s="295">
        <f>IF(MNS!$D$8=1,IF('C-MNS'!M19="NS",100,IF('C-MNS'!M19="N",10,IF('C-MNS'!M19="c",1,0))),0)</f>
        <v>0</v>
      </c>
      <c r="N19" s="295">
        <f>IF(MNS!$D$8=2,IF('C-MNS'!N19="NS",100,IF('C-MNS'!N19="N",10,IF('C-MNS'!N19="c",1,0))),0)</f>
        <v>0</v>
      </c>
      <c r="O19" s="295">
        <f>IF(MNS!D$8=3,IF('C-MNS'!O19="NS",100,IF('C-MNS'!O19="N",10,IF('C-MNS'!O19="c",1,0))),0)</f>
        <v>0</v>
      </c>
      <c r="P19" s="295">
        <f>IF(MNS!$E$8=1,IF('C-MNS'!P19="NS",100,IF('C-MNS'!P19="N",10,IF('C-MNS'!P19="c",1,0))),0)</f>
        <v>0</v>
      </c>
      <c r="Q19" s="295">
        <f>IF(MNS!$E$8=2,IF('C-MNS'!Q19="NS",100,IF('C-MNS'!Q19="N",10,IF('C-MNS'!Q19="c",1,0))),0)</f>
        <v>0</v>
      </c>
      <c r="R19" s="295">
        <f>IF(MNS!E$8=3,IF('C-MNS'!R19="NS",100,IF('C-MNS'!R19="N",10,IF('C-MNS'!R19="c",1,0))),0)</f>
        <v>0</v>
      </c>
      <c r="S19" s="295">
        <f>IF(MNS!$F$8=1,IF('C-MNS'!S19="NS",100,IF('C-MNS'!S19="N",10,IF('C-MNS'!S19="c",1,0))),0)</f>
        <v>0</v>
      </c>
      <c r="T19" s="295">
        <f>IF(MNS!$F$8=2,IF('C-MNS'!T19="NS",100,IF('C-MNS'!T19="N",10,IF('C-MNS'!T19="c",1,0))),0)</f>
        <v>0</v>
      </c>
      <c r="U19" s="295">
        <f>IF(MNS!F$8=3,IF('C-MNS'!U19="NS",100,IF('C-MNS'!U19="N",10,IF('C-MNS'!U19="c",1,0))),0)</f>
        <v>0</v>
      </c>
      <c r="V19" s="295">
        <f>IF(MNS!$G$8=1,IF('C-MNS'!V19="NS",100,IF('C-MNS'!V19="N",10,IF('C-MNS'!V19="c",1,0))),0)</f>
        <v>0</v>
      </c>
      <c r="W19" s="295">
        <f>IF(MNS!$G$8=2,IF('C-MNS'!W19="NS",100,IF('C-MNS'!W19="N",10,IF('C-MNS'!W19="c",1,0))),0)</f>
        <v>0</v>
      </c>
      <c r="X19" s="295">
        <f>IF(MNS!G$8=3,IF('C-MNS'!X19="NS",100,IF('C-MNS'!X19="N",10,IF('C-MNS'!X19="c",1,0))),0)</f>
        <v>0</v>
      </c>
      <c r="Y19" s="295">
        <f>IF(MNS!$H$8=1,IF('C-MNS'!Y19="NS",100,IF('C-MNS'!Y19="N",10,IF('C-MNS'!Y19="c",1,0))),0)</f>
        <v>0</v>
      </c>
      <c r="Z19" s="295">
        <f>IF(MNS!$H$8=2,IF('C-MNS'!Z19="NS",100,IF('C-MNS'!Z19="N",10,IF('C-MNS'!Z19="c",1,0))),0)</f>
        <v>0</v>
      </c>
      <c r="AA19" s="295">
        <f>IF(MNS!H$8=3,IF('C-MNS'!AA19="NS",100,IF('C-MNS'!AA19="N",10,IF('C-MNS'!AA19="c",1,0))),0)</f>
        <v>0</v>
      </c>
      <c r="AB19" s="295">
        <f>IF(MNS!$I$8=1,IF('C-MNS'!AB19="NS",100,IF('C-MNS'!AB19="N",10,IF('C-MNS'!AB19="c",1,0))),0)</f>
        <v>0</v>
      </c>
      <c r="AC19" s="295">
        <f>IF(MNS!$I$8=2,IF('C-MNS'!AC19="NS",100,IF('C-MNS'!AC19="N",10,IF('C-MNS'!AC19="c",1,0))),0)</f>
        <v>0</v>
      </c>
      <c r="AD19" s="295">
        <f>IF(MNS!I$8=3,IF('C-MNS'!AD19="NS",100,IF('C-MNS'!AD19="N",10,IF('C-MNS'!AD19="c",1,0))),0)</f>
        <v>0</v>
      </c>
      <c r="AE19" s="295">
        <f>IF(MNS!$J$8=1,IF('C-MNS'!AE19="NS",100,IF('C-MNS'!AE19="N",10,IF('C-MNS'!AE19="c",1,0))),0)</f>
        <v>0</v>
      </c>
      <c r="AF19" s="295">
        <f>IF(MNS!$J$8=2,IF('C-MNS'!AF19="NS",100,IF('C-MNS'!AF19="N",10,IF('C-MNS'!AF19="c",1,0))),0)</f>
        <v>0</v>
      </c>
      <c r="AG19" s="295">
        <f>IF(MNS!J$8=3,IF('C-MNS'!AG19="NS",100,IF('C-MNS'!AG19="N",10,IF('C-MNS'!AG19="c",1,0))),0)</f>
        <v>0</v>
      </c>
      <c r="AH19" s="295">
        <f>IF(MNS!$K$8=1,IF('C-MNS'!AH19="NS",100,IF('C-MNS'!AH19="N",10,IF('C-MNS'!AH19="c",1,0))),0)</f>
        <v>0</v>
      </c>
      <c r="AI19" s="295">
        <f>IF(MNS!$K$8=2,IF('C-MNS'!AI19="NS",100,IF('C-MNS'!AI19="N",10,IF('C-MNS'!AI19="c",1,0))),0)</f>
        <v>0</v>
      </c>
      <c r="AJ19" s="295">
        <f>IF(MNS!K$8=3,IF('C-MNS'!AJ19="NS",100,IF('C-MNS'!AJ19="N",10,IF('C-MNS'!AJ19="c",1,0))),0)</f>
        <v>0</v>
      </c>
      <c r="AK19" s="295">
        <f>IF(MNS!$L$8=1,IF('C-MNS'!AK19="NS",100,IF('C-MNS'!AK19="N",10,IF('C-MNS'!AK19="c",1,0))),0)</f>
        <v>0</v>
      </c>
      <c r="AL19" s="295">
        <f>IF(MNS!$L$8=2,IF('C-MNS'!AL19="NS",100,IF('C-MNS'!AL19="N",10,IF('C-MNS'!AL19="c",1,0))),0)</f>
        <v>0</v>
      </c>
      <c r="AM19" s="295">
        <f>IF(MNS!L$8=3,IF('C-MNS'!AM19="NS",100,IF('C-MNS'!AM19="N",10,IF('C-MNS'!AM19="c",1,0))),0)</f>
        <v>0</v>
      </c>
      <c r="AN19" s="295">
        <f>IF(MNS!$M$8=1,IF('C-MNS'!AN19="NS",100,IF('C-MNS'!AN19="N",10,IF('C-MNS'!AN19="c",1,0))),0)</f>
        <v>0</v>
      </c>
      <c r="AO19" s="295">
        <f>IF(MNS!$M$8=2,IF('C-MNS'!AO19="NS",100,IF('C-MNS'!AO19="N",10,IF('C-MNS'!AO19="c",1,0))),0)</f>
        <v>0</v>
      </c>
      <c r="AP19" s="295">
        <f>IF(MNS!M$8=3,IF('C-MNS'!AP19="NS",100,IF('C-MNS'!AP19="N",10,IF('C-MNS'!AP19="c",1,0))),0)</f>
        <v>0</v>
      </c>
      <c r="AQ19" s="295">
        <f>IF(MNS!$O$8=1,IF('C-MNS'!AQ19="NS",100,IF('C-MNS'!AQ19="N",10,IF('C-MNS'!AQ19="c",1,0))),0)</f>
        <v>0</v>
      </c>
      <c r="AR19" s="295">
        <f>IF(MNS!$O$8=2,IF('C-MNS'!AR19="NS",100,IF('C-MNS'!AR19="N",10,IF('C-MNS'!AR19="c",1,0))),0)</f>
        <v>0</v>
      </c>
      <c r="AS19" s="295">
        <f>IF(MNS!O$8=3,IF('C-MNS'!AS19="NS",100,IF('C-MNS'!AS19="N",10,IF('C-MNS'!AS19="c",1,0))),0)</f>
        <v>0</v>
      </c>
      <c r="AT19" s="295">
        <f>IF(MNS!$Z$8=1,IF('C-MNS'!AT19="NS",100,IF('C-MNS'!AT19="N",10,IF('C-MNS'!AT19="c",1,0))),0)</f>
        <v>0</v>
      </c>
      <c r="AU19" s="295">
        <f>IF(MNS!$Z$8=2,IF('C-MNS'!AU19="NS",100,IF('C-MNS'!AU19="N",10,IF('C-MNS'!AU19="c",1,0))),0)</f>
        <v>0</v>
      </c>
      <c r="AV19" s="295">
        <f>IF(MNS!Z$8=3,IF('C-MNS'!AV19="NS",100,IF('C-MNS'!AV19="N",10,IF('C-MNS'!AV19="c",1,0))),0)</f>
        <v>0</v>
      </c>
      <c r="AW19" s="295">
        <f>IF(MNS!$AH$8=1,IF('C-MNS'!AW19="NS",100,IF('C-MNS'!AW19="N",10,IF('C-MNS'!AW19="c",1,0))),0)</f>
        <v>0</v>
      </c>
      <c r="AX19" s="295">
        <f>IF(MNS!$AH$8=2,IF('C-MNS'!AX19="NS",100,IF('C-MNS'!AX19="N",10,IF('C-MNS'!AX19="c",1,0))),0)</f>
        <v>0</v>
      </c>
      <c r="AY19" s="295">
        <f>IF(MNS!$AH$8=3,IF('C-MNS'!AY19="NS",100,IF('C-MNS'!AY19="N",10,IF('C-MNS'!AY19="c",1,0))),0)</f>
        <v>0</v>
      </c>
      <c r="AZ19" s="296">
        <f t="shared" si="0"/>
        <v>0</v>
      </c>
      <c r="BA19" s="296">
        <f t="shared" si="1"/>
        <v>0</v>
      </c>
      <c r="BB19" s="296">
        <f t="shared" si="2"/>
        <v>0</v>
      </c>
      <c r="BC19" s="296">
        <f t="shared" si="3"/>
        <v>0</v>
      </c>
      <c r="BD19" s="297">
        <f>IF(AZ19&gt;0,IF(Perf_potenziale!AZ19&gt;0,IF(BA19&gt;=1,1,IF(BB19&gt;=Perf_potenziale!BB19,1,IF(BB19&gt;0,0.5,IF(BC19&gt;0,0.3,0)))),0),0)</f>
        <v>0</v>
      </c>
      <c r="BE19" s="297"/>
      <c r="BF19" s="298"/>
      <c r="BG19" s="254"/>
      <c r="BH19" s="254"/>
      <c r="BI19" s="254"/>
      <c r="BJ19" s="99"/>
      <c r="BK19" s="254"/>
      <c r="BL19" s="342"/>
    </row>
    <row r="20" spans="1:64" ht="24">
      <c r="A20" s="590"/>
      <c r="B20" s="555"/>
      <c r="C20" s="562"/>
      <c r="D20" s="564"/>
      <c r="E20" s="299" t="s">
        <v>377</v>
      </c>
      <c r="F20" s="300" t="s">
        <v>395</v>
      </c>
      <c r="G20" s="301">
        <f>IF(MNS!$B$8=1,IF('C-MNS'!G20="NS",100,IF('C-MNS'!G20="N",10,IF('C-MNS'!G20="c",1,0))),0)</f>
        <v>0</v>
      </c>
      <c r="H20" s="301">
        <f>IF(MNS!$B$8=2,IF('C-MNS'!H20="NS",100,IF('C-MNS'!H20="N",10,IF('C-MNS'!H20="c",1,0))),0)</f>
        <v>0</v>
      </c>
      <c r="I20" s="301">
        <f>IF(MNS!B$8=3,IF('C-MNS'!I20="NS",100,IF('C-MNS'!I20="N",10,IF('C-MNS'!I20="c",1,0))),0)</f>
        <v>0</v>
      </c>
      <c r="J20" s="301">
        <f>IF(MNS!$C$8=1,IF('C-MNS'!J20="NS",100,IF('C-MNS'!J20="N",10,IF('C-MNS'!J20="c",1,0))),0)</f>
        <v>0</v>
      </c>
      <c r="K20" s="301">
        <f>IF(MNS!$C$8=2,IF('C-MNS'!K20="NS",100,IF('C-MNS'!K20="N",10,IF('C-MNS'!K20="c",1,0))),0)</f>
        <v>0</v>
      </c>
      <c r="L20" s="301">
        <f>IF(MNS!C$8=3,IF('C-MNS'!L20="NS",100,IF('C-MNS'!L20="N",10,IF('C-MNS'!L20="c",1,0))),0)</f>
        <v>0</v>
      </c>
      <c r="M20" s="301">
        <f>IF(MNS!$D$8=1,IF('C-MNS'!M20="NS",100,IF('C-MNS'!M20="N",10,IF('C-MNS'!M20="c",1,0))),0)</f>
        <v>0</v>
      </c>
      <c r="N20" s="301">
        <f>IF(MNS!$D$8=2,IF('C-MNS'!N20="NS",100,IF('C-MNS'!N20="N",10,IF('C-MNS'!N20="c",1,0))),0)</f>
        <v>0</v>
      </c>
      <c r="O20" s="301">
        <f>IF(MNS!D$8=3,IF('C-MNS'!O20="NS",100,IF('C-MNS'!O20="N",10,IF('C-MNS'!O20="c",1,0))),0)</f>
        <v>0</v>
      </c>
      <c r="P20" s="301">
        <f>IF(MNS!$E$8=1,IF('C-MNS'!P20="NS",100,IF('C-MNS'!P20="N",10,IF('C-MNS'!P20="c",1,0))),0)</f>
        <v>0</v>
      </c>
      <c r="Q20" s="301">
        <f>IF(MNS!$E$8=2,IF('C-MNS'!Q20="NS",100,IF('C-MNS'!Q20="N",10,IF('C-MNS'!Q20="c",1,0))),0)</f>
        <v>0</v>
      </c>
      <c r="R20" s="301">
        <f>IF(MNS!E$8=3,IF('C-MNS'!R20="NS",100,IF('C-MNS'!R20="N",10,IF('C-MNS'!R20="c",1,0))),0)</f>
        <v>0</v>
      </c>
      <c r="S20" s="301">
        <f>IF(MNS!$F$8=1,IF('C-MNS'!S20="NS",100,IF('C-MNS'!S20="N",10,IF('C-MNS'!S20="c",1,0))),0)</f>
        <v>0</v>
      </c>
      <c r="T20" s="301">
        <f>IF(MNS!$F$8=2,IF('C-MNS'!T20="NS",100,IF('C-MNS'!T20="N",10,IF('C-MNS'!T20="c",1,0))),0)</f>
        <v>0</v>
      </c>
      <c r="U20" s="301">
        <f>IF(MNS!F$8=3,IF('C-MNS'!U20="NS",100,IF('C-MNS'!U20="N",10,IF('C-MNS'!U20="c",1,0))),0)</f>
        <v>0</v>
      </c>
      <c r="V20" s="301">
        <f>IF(MNS!$G$8=1,IF('C-MNS'!V20="NS",100,IF('C-MNS'!V20="N",10,IF('C-MNS'!V20="c",1,0))),0)</f>
        <v>0</v>
      </c>
      <c r="W20" s="301">
        <f>IF(MNS!$G$8=2,IF('C-MNS'!W20="NS",100,IF('C-MNS'!W20="N",10,IF('C-MNS'!W20="c",1,0))),0)</f>
        <v>0</v>
      </c>
      <c r="X20" s="301">
        <f>IF(MNS!G$8=3,IF('C-MNS'!X20="NS",100,IF('C-MNS'!X20="N",10,IF('C-MNS'!X20="c",1,0))),0)</f>
        <v>0</v>
      </c>
      <c r="Y20" s="301">
        <f>IF(MNS!$H$8=1,IF('C-MNS'!Y20="NS",100,IF('C-MNS'!Y20="N",10,IF('C-MNS'!Y20="c",1,0))),0)</f>
        <v>0</v>
      </c>
      <c r="Z20" s="301">
        <f>IF(MNS!$H$8=2,IF('C-MNS'!Z20="NS",100,IF('C-MNS'!Z20="N",10,IF('C-MNS'!Z20="c",1,0))),0)</f>
        <v>0</v>
      </c>
      <c r="AA20" s="301">
        <f>IF(MNS!H$8=3,IF('C-MNS'!AA20="NS",100,IF('C-MNS'!AA20="N",10,IF('C-MNS'!AA20="c",1,0))),0)</f>
        <v>0</v>
      </c>
      <c r="AB20" s="301">
        <f>IF(MNS!$I$8=1,IF('C-MNS'!AB20="NS",100,IF('C-MNS'!AB20="N",10,IF('C-MNS'!AB20="c",1,0))),0)</f>
        <v>0</v>
      </c>
      <c r="AC20" s="301">
        <f>IF(MNS!$I$8=2,IF('C-MNS'!AC20="NS",100,IF('C-MNS'!AC20="N",10,IF('C-MNS'!AC20="c",1,0))),0)</f>
        <v>0</v>
      </c>
      <c r="AD20" s="301">
        <f>IF(MNS!I$8=3,IF('C-MNS'!AD20="NS",100,IF('C-MNS'!AD20="N",10,IF('C-MNS'!AD20="c",1,0))),0)</f>
        <v>0</v>
      </c>
      <c r="AE20" s="301">
        <f>IF(MNS!$J$8=1,IF('C-MNS'!AE20="NS",100,IF('C-MNS'!AE20="N",10,IF('C-MNS'!AE20="c",1,0))),0)</f>
        <v>0</v>
      </c>
      <c r="AF20" s="301">
        <f>IF(MNS!$J$8=2,IF('C-MNS'!AF20="NS",100,IF('C-MNS'!AF20="N",10,IF('C-MNS'!AF20="c",1,0))),0)</f>
        <v>0</v>
      </c>
      <c r="AG20" s="301">
        <f>IF(MNS!J$8=3,IF('C-MNS'!AG20="NS",100,IF('C-MNS'!AG20="N",10,IF('C-MNS'!AG20="c",1,0))),0)</f>
        <v>0</v>
      </c>
      <c r="AH20" s="301">
        <f>IF(MNS!$K$8=1,IF('C-MNS'!AH20="NS",100,IF('C-MNS'!AH20="N",10,IF('C-MNS'!AH20="c",1,0))),0)</f>
        <v>0</v>
      </c>
      <c r="AI20" s="301">
        <f>IF(MNS!$K$8=2,IF('C-MNS'!AI20="NS",100,IF('C-MNS'!AI20="N",10,IF('C-MNS'!AI20="c",1,0))),0)</f>
        <v>0</v>
      </c>
      <c r="AJ20" s="301">
        <f>IF(MNS!K$8=3,IF('C-MNS'!AJ20="NS",100,IF('C-MNS'!AJ20="N",10,IF('C-MNS'!AJ20="c",1,0))),0)</f>
        <v>0</v>
      </c>
      <c r="AK20" s="301">
        <f>IF(MNS!$L$8=1,IF('C-MNS'!AK20="NS",100,IF('C-MNS'!AK20="N",10,IF('C-MNS'!AK20="c",1,0))),0)</f>
        <v>0</v>
      </c>
      <c r="AL20" s="301">
        <f>IF(MNS!$L$8=2,IF('C-MNS'!AL20="NS",100,IF('C-MNS'!AL20="N",10,IF('C-MNS'!AL20="c",1,0))),0)</f>
        <v>0</v>
      </c>
      <c r="AM20" s="301">
        <f>IF(MNS!L$8=3,IF('C-MNS'!AM20="NS",100,IF('C-MNS'!AM20="N",10,IF('C-MNS'!AM20="c",1,0))),0)</f>
        <v>0</v>
      </c>
      <c r="AN20" s="301">
        <f>IF(MNS!$M$8=1,IF('C-MNS'!AN20="NS",100,IF('C-MNS'!AN20="N",10,IF('C-MNS'!AN20="c",1,0))),0)</f>
        <v>0</v>
      </c>
      <c r="AO20" s="301">
        <f>IF(MNS!$M$8=2,IF('C-MNS'!AO20="NS",100,IF('C-MNS'!AO20="N",10,IF('C-MNS'!AO20="c",1,0))),0)</f>
        <v>0</v>
      </c>
      <c r="AP20" s="301">
        <f>IF(MNS!M$8=3,IF('C-MNS'!AP20="NS",100,IF('C-MNS'!AP20="N",10,IF('C-MNS'!AP20="c",1,0))),0)</f>
        <v>0</v>
      </c>
      <c r="AQ20" s="301">
        <f>IF(MNS!$O$8=1,IF('C-MNS'!AQ20="NS",100,IF('C-MNS'!AQ20="N",10,IF('C-MNS'!AQ20="c",1,0))),0)</f>
        <v>0</v>
      </c>
      <c r="AR20" s="301">
        <f>IF(MNS!$O$8=2,IF('C-MNS'!AR20="NS",100,IF('C-MNS'!AR20="N",10,IF('C-MNS'!AR20="c",1,0))),0)</f>
        <v>0</v>
      </c>
      <c r="AS20" s="301">
        <f>IF(MNS!O$8=3,IF('C-MNS'!AS20="NS",100,IF('C-MNS'!AS20="N",10,IF('C-MNS'!AS20="c",1,0))),0)</f>
        <v>0</v>
      </c>
      <c r="AT20" s="301">
        <f>IF(MNS!$Z$8=1,IF('C-MNS'!AT20="NS",100,IF('C-MNS'!AT20="N",10,IF('C-MNS'!AT20="c",1,0))),0)</f>
        <v>0</v>
      </c>
      <c r="AU20" s="301">
        <f>IF(MNS!$Z$8=2,IF('C-MNS'!AU20="NS",100,IF('C-MNS'!AU20="N",10,IF('C-MNS'!AU20="c",1,0))),0)</f>
        <v>0</v>
      </c>
      <c r="AV20" s="301">
        <f>IF(MNS!Z$8=3,IF('C-MNS'!AV20="NS",100,IF('C-MNS'!AV20="N",10,IF('C-MNS'!AV20="c",1,0))),0)</f>
        <v>0</v>
      </c>
      <c r="AW20" s="301">
        <f>IF(MNS!$AH$8=1,IF('C-MNS'!AW20="NS",100,IF('C-MNS'!AW20="N",10,IF('C-MNS'!AW20="c",1,0))),0)</f>
        <v>0</v>
      </c>
      <c r="AX20" s="301">
        <f>IF(MNS!$AH$8=2,IF('C-MNS'!AX20="NS",100,IF('C-MNS'!AX20="N",10,IF('C-MNS'!AX20="c",1,0))),0)</f>
        <v>0</v>
      </c>
      <c r="AY20" s="301">
        <f>IF(MNS!$AH$8=3,IF('C-MNS'!AY20="NS",100,IF('C-MNS'!AY20="N",10,IF('C-MNS'!AY20="c",1,0))),0)</f>
        <v>0</v>
      </c>
      <c r="AZ20" s="302">
        <f t="shared" si="0"/>
        <v>0</v>
      </c>
      <c r="BA20" s="302">
        <f t="shared" si="1"/>
        <v>0</v>
      </c>
      <c r="BB20" s="302">
        <f t="shared" si="2"/>
        <v>0</v>
      </c>
      <c r="BC20" s="302">
        <f t="shared" si="3"/>
        <v>0</v>
      </c>
      <c r="BD20" s="303">
        <f>IF(AZ20&gt;0,IF(Perf_potenziale!AZ20&gt;0,IF(BA20&gt;=1,1,IF(BB20&gt;=Perf_potenziale!BB20,1,IF(BB20&gt;0,0.5,IF(BC20&gt;0,0.3,0)))),0),0)</f>
        <v>0</v>
      </c>
      <c r="BE20" s="303">
        <f>IF(BD20=1,3,IF(BD19=1,2,IF(BD18=1,1,0)))</f>
        <v>0</v>
      </c>
      <c r="BF20" s="304">
        <f>IF(BE20=0,BD20+BD19*0.1+BD18*0.01,0)</f>
        <v>0</v>
      </c>
      <c r="BG20" s="254"/>
      <c r="BH20" s="254"/>
      <c r="BI20" s="254"/>
      <c r="BJ20" s="99"/>
      <c r="BK20" s="254"/>
      <c r="BL20" s="342"/>
    </row>
    <row r="21" spans="1:64" ht="15.75" customHeight="1" thickBot="1">
      <c r="A21" s="590"/>
      <c r="B21" s="555"/>
      <c r="C21" s="567" t="s">
        <v>396</v>
      </c>
      <c r="D21" s="568" t="s">
        <v>101</v>
      </c>
      <c r="E21" s="274" t="s">
        <v>373</v>
      </c>
      <c r="F21" s="275" t="s">
        <v>397</v>
      </c>
      <c r="G21" s="276">
        <f>IF(MNS!$B$8=1,IF('C-MNS'!G21="NS",100,IF('C-MNS'!G21="N",10,IF('C-MNS'!G21="c",1,0))),0)</f>
        <v>0</v>
      </c>
      <c r="H21" s="276">
        <f>IF(MNS!$B$8=2,IF('C-MNS'!H21="NS",100,IF('C-MNS'!H21="N",10,IF('C-MNS'!H21="c",1,0))),0)</f>
        <v>0</v>
      </c>
      <c r="I21" s="276">
        <f>IF(MNS!B$8=3,IF('C-MNS'!I21="NS",100,IF('C-MNS'!I21="N",10,IF('C-MNS'!I21="c",1,0))),0)</f>
        <v>0</v>
      </c>
      <c r="J21" s="276">
        <f>IF(MNS!$C$8=1,IF('C-MNS'!J21="NS",100,IF('C-MNS'!J21="N",10,IF('C-MNS'!J21="c",1,0))),0)</f>
        <v>0</v>
      </c>
      <c r="K21" s="276">
        <f>IF(MNS!$C$8=2,IF('C-MNS'!K21="NS",100,IF('C-MNS'!K21="N",10,IF('C-MNS'!K21="c",1,0))),0)</f>
        <v>0</v>
      </c>
      <c r="L21" s="276">
        <f>IF(MNS!C$8=3,IF('C-MNS'!L21="NS",100,IF('C-MNS'!L21="N",10,IF('C-MNS'!L21="c",1,0))),0)</f>
        <v>0</v>
      </c>
      <c r="M21" s="276">
        <f>IF(MNS!$D$8=1,IF('C-MNS'!M21="NS",100,IF('C-MNS'!M21="N",10,IF('C-MNS'!M21="c",1,0))),0)</f>
        <v>0</v>
      </c>
      <c r="N21" s="276">
        <f>IF(MNS!$D$8=2,IF('C-MNS'!N21="NS",100,IF('C-MNS'!N21="N",10,IF('C-MNS'!N21="c",1,0))),0)</f>
        <v>0</v>
      </c>
      <c r="O21" s="276">
        <f>IF(MNS!D$8=3,IF('C-MNS'!O21="NS",100,IF('C-MNS'!O21="N",10,IF('C-MNS'!O21="c",1,0))),0)</f>
        <v>0</v>
      </c>
      <c r="P21" s="276">
        <f>IF(MNS!$E$8=1,IF('C-MNS'!P21="NS",100,IF('C-MNS'!P21="N",10,IF('C-MNS'!P21="c",1,0))),0)</f>
        <v>0</v>
      </c>
      <c r="Q21" s="276">
        <f>IF(MNS!$E$8=2,IF('C-MNS'!Q21="NS",100,IF('C-MNS'!Q21="N",10,IF('C-MNS'!Q21="c",1,0))),0)</f>
        <v>0</v>
      </c>
      <c r="R21" s="276">
        <f>IF(MNS!E$8=3,IF('C-MNS'!R21="NS",100,IF('C-MNS'!R21="N",10,IF('C-MNS'!R21="c",1,0))),0)</f>
        <v>0</v>
      </c>
      <c r="S21" s="276">
        <f>IF(MNS!$F$8=1,IF('C-MNS'!S21="NS",100,IF('C-MNS'!S21="N",10,IF('C-MNS'!S21="c",1,0))),0)</f>
        <v>0</v>
      </c>
      <c r="T21" s="276">
        <f>IF(MNS!$F$8=2,IF('C-MNS'!T21="NS",100,IF('C-MNS'!T21="N",10,IF('C-MNS'!T21="c",1,0))),0)</f>
        <v>0</v>
      </c>
      <c r="U21" s="276">
        <f>IF(MNS!F$8=3,IF('C-MNS'!U21="NS",100,IF('C-MNS'!U21="N",10,IF('C-MNS'!U21="c",1,0))),0)</f>
        <v>0</v>
      </c>
      <c r="V21" s="276">
        <f>IF(MNS!$G$8=1,IF('C-MNS'!V21="NS",100,IF('C-MNS'!V21="N",10,IF('C-MNS'!V21="c",1,0))),0)</f>
        <v>0</v>
      </c>
      <c r="W21" s="276">
        <f>IF(MNS!$G$8=2,IF('C-MNS'!W21="NS",100,IF('C-MNS'!W21="N",10,IF('C-MNS'!W21="c",1,0))),0)</f>
        <v>0</v>
      </c>
      <c r="X21" s="276">
        <f>IF(MNS!G$8=3,IF('C-MNS'!X21="NS",100,IF('C-MNS'!X21="N",10,IF('C-MNS'!X21="c",1,0))),0)</f>
        <v>0</v>
      </c>
      <c r="Y21" s="276">
        <f>IF(MNS!$H$8=1,IF('C-MNS'!Y21="NS",100,IF('C-MNS'!Y21="N",10,IF('C-MNS'!Y21="c",1,0))),0)</f>
        <v>0</v>
      </c>
      <c r="Z21" s="276">
        <f>IF(MNS!$H$8=2,IF('C-MNS'!Z21="NS",100,IF('C-MNS'!Z21="N",10,IF('C-MNS'!Z21="c",1,0))),0)</f>
        <v>0</v>
      </c>
      <c r="AA21" s="276">
        <f>IF(MNS!H$8=3,IF('C-MNS'!AA21="NS",100,IF('C-MNS'!AA21="N",10,IF('C-MNS'!AA21="c",1,0))),0)</f>
        <v>0</v>
      </c>
      <c r="AB21" s="276">
        <f>IF(MNS!$I$8=1,IF('C-MNS'!AB21="NS",100,IF('C-MNS'!AB21="N",10,IF('C-MNS'!AB21="c",1,0))),0)</f>
        <v>0</v>
      </c>
      <c r="AC21" s="276">
        <f>IF(MNS!$I$8=2,IF('C-MNS'!AC21="NS",100,IF('C-MNS'!AC21="N",10,IF('C-MNS'!AC21="c",1,0))),0)</f>
        <v>0</v>
      </c>
      <c r="AD21" s="276">
        <f>IF(MNS!I$8=3,IF('C-MNS'!AD21="NS",100,IF('C-MNS'!AD21="N",10,IF('C-MNS'!AD21="c",1,0))),0)</f>
        <v>0</v>
      </c>
      <c r="AE21" s="276">
        <f>IF(MNS!$J$8=1,IF('C-MNS'!AE21="NS",100,IF('C-MNS'!AE21="N",10,IF('C-MNS'!AE21="c",1,0))),0)</f>
        <v>0</v>
      </c>
      <c r="AF21" s="276">
        <f>IF(MNS!$J$8=2,IF('C-MNS'!AF21="NS",100,IF('C-MNS'!AF21="N",10,IF('C-MNS'!AF21="c",1,0))),0)</f>
        <v>0</v>
      </c>
      <c r="AG21" s="276">
        <f>IF(MNS!J$8=3,IF('C-MNS'!AG21="NS",100,IF('C-MNS'!AG21="N",10,IF('C-MNS'!AG21="c",1,0))),0)</f>
        <v>0</v>
      </c>
      <c r="AH21" s="276">
        <f>IF(MNS!$K$8=1,IF('C-MNS'!AH21="NS",100,IF('C-MNS'!AH21="N",10,IF('C-MNS'!AH21="c",1,0))),0)</f>
        <v>0</v>
      </c>
      <c r="AI21" s="276">
        <f>IF(MNS!$K$8=2,IF('C-MNS'!AI21="NS",100,IF('C-MNS'!AI21="N",10,IF('C-MNS'!AI21="c",1,0))),0)</f>
        <v>0</v>
      </c>
      <c r="AJ21" s="276">
        <f>IF(MNS!K$8=3,IF('C-MNS'!AJ21="NS",100,IF('C-MNS'!AJ21="N",10,IF('C-MNS'!AJ21="c",1,0))),0)</f>
        <v>0</v>
      </c>
      <c r="AK21" s="276">
        <f>IF(MNS!$L$8=1,IF('C-MNS'!AK21="NS",100,IF('C-MNS'!AK21="N",10,IF('C-MNS'!AK21="c",1,0))),0)</f>
        <v>0</v>
      </c>
      <c r="AL21" s="276">
        <f>IF(MNS!$L$8=2,IF('C-MNS'!AL21="NS",100,IF('C-MNS'!AL21="N",10,IF('C-MNS'!AL21="c",1,0))),0)</f>
        <v>0</v>
      </c>
      <c r="AM21" s="276">
        <f>IF(MNS!L$8=3,IF('C-MNS'!AM21="NS",100,IF('C-MNS'!AM21="N",10,IF('C-MNS'!AM21="c",1,0))),0)</f>
        <v>0</v>
      </c>
      <c r="AN21" s="276">
        <f>IF(MNS!$M$8=1,IF('C-MNS'!AN21="NS",100,IF('C-MNS'!AN21="N",10,IF('C-MNS'!AN21="c",1,0))),0)</f>
        <v>0</v>
      </c>
      <c r="AO21" s="276">
        <f>IF(MNS!$M$8=2,IF('C-MNS'!AO21="NS",100,IF('C-MNS'!AO21="N",10,IF('C-MNS'!AO21="c",1,0))),0)</f>
        <v>0</v>
      </c>
      <c r="AP21" s="276">
        <f>IF(MNS!M$8=3,IF('C-MNS'!AP21="NS",100,IF('C-MNS'!AP21="N",10,IF('C-MNS'!AP21="c",1,0))),0)</f>
        <v>0</v>
      </c>
      <c r="AQ21" s="276">
        <f>IF(MNS!$O$8=1,IF('C-MNS'!AQ21="NS",100,IF('C-MNS'!AQ21="N",10,IF('C-MNS'!AQ21="c",1,0))),0)</f>
        <v>0</v>
      </c>
      <c r="AR21" s="276">
        <f>IF(MNS!$O$8=2,IF('C-MNS'!AR21="NS",100,IF('C-MNS'!AR21="N",10,IF('C-MNS'!AR21="c",1,0))),0)</f>
        <v>0</v>
      </c>
      <c r="AS21" s="276">
        <f>IF(MNS!O$8=3,IF('C-MNS'!AS21="NS",100,IF('C-MNS'!AS21="N",10,IF('C-MNS'!AS21="c",1,0))),0)</f>
        <v>0</v>
      </c>
      <c r="AT21" s="276">
        <f>IF(MNS!$Z$8=1,IF('C-MNS'!AT21="NS",100,IF('C-MNS'!AT21="N",10,IF('C-MNS'!AT21="c",1,0))),0)</f>
        <v>0</v>
      </c>
      <c r="AU21" s="276">
        <f>IF(MNS!$Z$8=2,IF('C-MNS'!AU21="NS",100,IF('C-MNS'!AU21="N",10,IF('C-MNS'!AU21="c",1,0))),0)</f>
        <v>0</v>
      </c>
      <c r="AV21" s="276">
        <f>IF(MNS!Z$8=3,IF('C-MNS'!AV21="NS",100,IF('C-MNS'!AV21="N",10,IF('C-MNS'!AV21="c",1,0))),0)</f>
        <v>0</v>
      </c>
      <c r="AW21" s="276">
        <f>IF(MNS!$AH$8=1,IF('C-MNS'!AW21="NS",100,IF('C-MNS'!AW21="N",10,IF('C-MNS'!AW21="c",1,0))),0)</f>
        <v>0</v>
      </c>
      <c r="AX21" s="276">
        <f>IF(MNS!$AH$8=2,IF('C-MNS'!AX21="NS",100,IF('C-MNS'!AX21="N",10,IF('C-MNS'!AX21="c",1,0))),0)</f>
        <v>0</v>
      </c>
      <c r="AY21" s="276">
        <f>IF(MNS!$AH$8=3,IF('C-MNS'!AY21="NS",100,IF('C-MNS'!AY21="N",10,IF('C-MNS'!AY21="c",1,0))),0)</f>
        <v>0</v>
      </c>
      <c r="AZ21" s="260">
        <f t="shared" si="0"/>
        <v>0</v>
      </c>
      <c r="BA21" s="260">
        <f t="shared" si="1"/>
        <v>0</v>
      </c>
      <c r="BB21" s="260">
        <f t="shared" si="2"/>
        <v>0</v>
      </c>
      <c r="BC21" s="260">
        <f t="shared" si="3"/>
        <v>0</v>
      </c>
      <c r="BD21" s="262">
        <f>IF(AZ21&gt;0,IF(Perf_potenziale!AZ21&gt;0,IF(BA21&gt;=1,1,IF(BB21&gt;=Perf_potenziale!BB21,1,IF(BB21&gt;0,0.5,IF(BC21&gt;0,0.3,0)))),0),0)</f>
        <v>0</v>
      </c>
      <c r="BE21" s="262"/>
      <c r="BF21" s="277"/>
      <c r="BG21" s="254"/>
      <c r="BH21" s="254"/>
      <c r="BI21" s="254"/>
      <c r="BJ21" s="99"/>
      <c r="BK21" s="254"/>
      <c r="BL21" s="342"/>
    </row>
    <row r="22" spans="1:64" ht="15.75" customHeight="1" thickBot="1">
      <c r="A22" s="590"/>
      <c r="B22" s="555"/>
      <c r="C22" s="541"/>
      <c r="D22" s="547"/>
      <c r="E22" s="250" t="s">
        <v>375</v>
      </c>
      <c r="F22" s="251" t="s">
        <v>398</v>
      </c>
      <c r="G22" s="252">
        <f>IF(MNS!$B$8=1,IF('C-MNS'!G22="NS",100,IF('C-MNS'!G22="N",10,IF('C-MNS'!G22="c",1,0))),0)</f>
        <v>0</v>
      </c>
      <c r="H22" s="252">
        <f>IF(MNS!$B$8=2,IF('C-MNS'!H22="NS",100,IF('C-MNS'!H22="N",10,IF('C-MNS'!H22="c",1,0))),0)</f>
        <v>0</v>
      </c>
      <c r="I22" s="252">
        <f>IF(MNS!B$8=3,IF('C-MNS'!I22="NS",100,IF('C-MNS'!I22="N",10,IF('C-MNS'!I22="c",1,0))),0)</f>
        <v>0</v>
      </c>
      <c r="J22" s="252">
        <f>IF(MNS!$C$8=1,IF('C-MNS'!J22="NS",100,IF('C-MNS'!J22="N",10,IF('C-MNS'!J22="c",1,0))),0)</f>
        <v>0</v>
      </c>
      <c r="K22" s="252">
        <f>IF(MNS!$C$8=2,IF('C-MNS'!K22="NS",100,IF('C-MNS'!K22="N",10,IF('C-MNS'!K22="c",1,0))),0)</f>
        <v>0</v>
      </c>
      <c r="L22" s="252">
        <f>IF(MNS!C$8=3,IF('C-MNS'!L22="NS",100,IF('C-MNS'!L22="N",10,IF('C-MNS'!L22="c",1,0))),0)</f>
        <v>0</v>
      </c>
      <c r="M22" s="252">
        <f>IF(MNS!$D$8=1,IF('C-MNS'!M22="NS",100,IF('C-MNS'!M22="N",10,IF('C-MNS'!M22="c",1,0))),0)</f>
        <v>0</v>
      </c>
      <c r="N22" s="252">
        <f>IF(MNS!$D$8=2,IF('C-MNS'!N22="NS",100,IF('C-MNS'!N22="N",10,IF('C-MNS'!N22="c",1,0))),0)</f>
        <v>0</v>
      </c>
      <c r="O22" s="252">
        <f>IF(MNS!D$8=3,IF('C-MNS'!O22="NS",100,IF('C-MNS'!O22="N",10,IF('C-MNS'!O22="c",1,0))),0)</f>
        <v>0</v>
      </c>
      <c r="P22" s="252">
        <f>IF(MNS!$E$8=1,IF('C-MNS'!P22="NS",100,IF('C-MNS'!P22="N",10,IF('C-MNS'!P22="c",1,0))),0)</f>
        <v>0</v>
      </c>
      <c r="Q22" s="252">
        <f>IF(MNS!$E$8=2,IF('C-MNS'!Q22="NS",100,IF('C-MNS'!Q22="N",10,IF('C-MNS'!Q22="c",1,0))),0)</f>
        <v>0</v>
      </c>
      <c r="R22" s="252">
        <f>IF(MNS!E$8=3,IF('C-MNS'!R22="NS",100,IF('C-MNS'!R22="N",10,IF('C-MNS'!R22="c",1,0))),0)</f>
        <v>0</v>
      </c>
      <c r="S22" s="252">
        <f>IF(MNS!$F$8=1,IF('C-MNS'!S22="NS",100,IF('C-MNS'!S22="N",10,IF('C-MNS'!S22="c",1,0))),0)</f>
        <v>0</v>
      </c>
      <c r="T22" s="252">
        <f>IF(MNS!$F$8=2,IF('C-MNS'!T22="NS",100,IF('C-MNS'!T22="N",10,IF('C-MNS'!T22="c",1,0))),0)</f>
        <v>0</v>
      </c>
      <c r="U22" s="252">
        <f>IF(MNS!F$8=3,IF('C-MNS'!U22="NS",100,IF('C-MNS'!U22="N",10,IF('C-MNS'!U22="c",1,0))),0)</f>
        <v>0</v>
      </c>
      <c r="V22" s="252">
        <f>IF(MNS!$G$8=1,IF('C-MNS'!V22="NS",100,IF('C-MNS'!V22="N",10,IF('C-MNS'!V22="c",1,0))),0)</f>
        <v>0</v>
      </c>
      <c r="W22" s="252">
        <f>IF(MNS!$G$8=2,IF('C-MNS'!W22="NS",100,IF('C-MNS'!W22="N",10,IF('C-MNS'!W22="c",1,0))),0)</f>
        <v>0</v>
      </c>
      <c r="X22" s="252">
        <f>IF(MNS!G$8=3,IF('C-MNS'!X22="NS",100,IF('C-MNS'!X22="N",10,IF('C-MNS'!X22="c",1,0))),0)</f>
        <v>0</v>
      </c>
      <c r="Y22" s="252">
        <f>IF(MNS!$H$8=1,IF('C-MNS'!Y22="NS",100,IF('C-MNS'!Y22="N",10,IF('C-MNS'!Y22="c",1,0))),0)</f>
        <v>0</v>
      </c>
      <c r="Z22" s="252">
        <f>IF(MNS!$H$8=2,IF('C-MNS'!Z22="NS",100,IF('C-MNS'!Z22="N",10,IF('C-MNS'!Z22="c",1,0))),0)</f>
        <v>0</v>
      </c>
      <c r="AA22" s="252">
        <f>IF(MNS!H$8=3,IF('C-MNS'!AA22="NS",100,IF('C-MNS'!AA22="N",10,IF('C-MNS'!AA22="c",1,0))),0)</f>
        <v>0</v>
      </c>
      <c r="AB22" s="252">
        <f>IF(MNS!$I$8=1,IF('C-MNS'!AB22="NS",100,IF('C-MNS'!AB22="N",10,IF('C-MNS'!AB22="c",1,0))),0)</f>
        <v>0</v>
      </c>
      <c r="AC22" s="252">
        <f>IF(MNS!$I$8=2,IF('C-MNS'!AC22="NS",100,IF('C-MNS'!AC22="N",10,IF('C-MNS'!AC22="c",1,0))),0)</f>
        <v>0</v>
      </c>
      <c r="AD22" s="252">
        <f>IF(MNS!I$8=3,IF('C-MNS'!AD22="NS",100,IF('C-MNS'!AD22="N",10,IF('C-MNS'!AD22="c",1,0))),0)</f>
        <v>0</v>
      </c>
      <c r="AE22" s="252">
        <f>IF(MNS!$J$8=1,IF('C-MNS'!AE22="NS",100,IF('C-MNS'!AE22="N",10,IF('C-MNS'!AE22="c",1,0))),0)</f>
        <v>0</v>
      </c>
      <c r="AF22" s="252">
        <f>IF(MNS!$J$8=2,IF('C-MNS'!AF22="NS",100,IF('C-MNS'!AF22="N",10,IF('C-MNS'!AF22="c",1,0))),0)</f>
        <v>0</v>
      </c>
      <c r="AG22" s="252">
        <f>IF(MNS!J$8=3,IF('C-MNS'!AG22="NS",100,IF('C-MNS'!AG22="N",10,IF('C-MNS'!AG22="c",1,0))),0)</f>
        <v>0</v>
      </c>
      <c r="AH22" s="252">
        <f>IF(MNS!$K$8=1,IF('C-MNS'!AH22="NS",100,IF('C-MNS'!AH22="N",10,IF('C-MNS'!AH22="c",1,0))),0)</f>
        <v>0</v>
      </c>
      <c r="AI22" s="252">
        <f>IF(MNS!$K$8=2,IF('C-MNS'!AI22="NS",100,IF('C-MNS'!AI22="N",10,IF('C-MNS'!AI22="c",1,0))),0)</f>
        <v>0</v>
      </c>
      <c r="AJ22" s="252">
        <f>IF(MNS!K$8=3,IF('C-MNS'!AJ22="NS",100,IF('C-MNS'!AJ22="N",10,IF('C-MNS'!AJ22="c",1,0))),0)</f>
        <v>0</v>
      </c>
      <c r="AK22" s="252">
        <f>IF(MNS!$L$8=1,IF('C-MNS'!AK22="NS",100,IF('C-MNS'!AK22="N",10,IF('C-MNS'!AK22="c",1,0))),0)</f>
        <v>0</v>
      </c>
      <c r="AL22" s="252">
        <f>IF(MNS!$L$8=2,IF('C-MNS'!AL22="NS",100,IF('C-MNS'!AL22="N",10,IF('C-MNS'!AL22="c",1,0))),0)</f>
        <v>0</v>
      </c>
      <c r="AM22" s="252">
        <f>IF(MNS!L$8=3,IF('C-MNS'!AM22="NS",100,IF('C-MNS'!AM22="N",10,IF('C-MNS'!AM22="c",1,0))),0)</f>
        <v>0</v>
      </c>
      <c r="AN22" s="252">
        <f>IF(MNS!$M$8=1,IF('C-MNS'!AN22="NS",100,IF('C-MNS'!AN22="N",10,IF('C-MNS'!AN22="c",1,0))),0)</f>
        <v>0</v>
      </c>
      <c r="AO22" s="252">
        <f>IF(MNS!$M$8=2,IF('C-MNS'!AO22="NS",100,IF('C-MNS'!AO22="N",10,IF('C-MNS'!AO22="c",1,0))),0)</f>
        <v>0</v>
      </c>
      <c r="AP22" s="252">
        <f>IF(MNS!M$8=3,IF('C-MNS'!AP22="NS",100,IF('C-MNS'!AP22="N",10,IF('C-MNS'!AP22="c",1,0))),0)</f>
        <v>0</v>
      </c>
      <c r="AQ22" s="252">
        <f>IF(MNS!$O$8=1,IF('C-MNS'!AQ22="NS",100,IF('C-MNS'!AQ22="N",10,IF('C-MNS'!AQ22="c",1,0))),0)</f>
        <v>0</v>
      </c>
      <c r="AR22" s="252">
        <f>IF(MNS!$O$8=2,IF('C-MNS'!AR22="NS",100,IF('C-MNS'!AR22="N",10,IF('C-MNS'!AR22="c",1,0))),0)</f>
        <v>0</v>
      </c>
      <c r="AS22" s="252">
        <f>IF(MNS!O$8=3,IF('C-MNS'!AS22="NS",100,IF('C-MNS'!AS22="N",10,IF('C-MNS'!AS22="c",1,0))),0)</f>
        <v>0</v>
      </c>
      <c r="AT22" s="252">
        <f>IF(MNS!$Z$8=1,IF('C-MNS'!AT22="NS",100,IF('C-MNS'!AT22="N",10,IF('C-MNS'!AT22="c",1,0))),0)</f>
        <v>0</v>
      </c>
      <c r="AU22" s="252">
        <f>IF(MNS!$Z$8=2,IF('C-MNS'!AU22="NS",100,IF('C-MNS'!AU22="N",10,IF('C-MNS'!AU22="c",1,0))),0)</f>
        <v>0</v>
      </c>
      <c r="AV22" s="252">
        <f>IF(MNS!Z$8=3,IF('C-MNS'!AV22="NS",100,IF('C-MNS'!AV22="N",10,IF('C-MNS'!AV22="c",1,0))),0)</f>
        <v>0</v>
      </c>
      <c r="AW22" s="252">
        <f>IF(MNS!$AH$8=1,IF('C-MNS'!AW22="NS",100,IF('C-MNS'!AW22="N",10,IF('C-MNS'!AW22="c",1,0))),0)</f>
        <v>0</v>
      </c>
      <c r="AX22" s="252">
        <f>IF(MNS!$AH$8=2,IF('C-MNS'!AX22="NS",100,IF('C-MNS'!AX22="N",10,IF('C-MNS'!AX22="c",1,0))),0)</f>
        <v>0</v>
      </c>
      <c r="AY22" s="252">
        <f>IF(MNS!$AH$8=3,IF('C-MNS'!AY22="NS",100,IF('C-MNS'!AY22="N",10,IF('C-MNS'!AY22="c",1,0))),0)</f>
        <v>0</v>
      </c>
      <c r="AZ22" s="253">
        <f t="shared" si="0"/>
        <v>0</v>
      </c>
      <c r="BA22" s="253">
        <f t="shared" si="1"/>
        <v>0</v>
      </c>
      <c r="BB22" s="253">
        <f t="shared" si="2"/>
        <v>0</v>
      </c>
      <c r="BC22" s="253">
        <f t="shared" si="3"/>
        <v>0</v>
      </c>
      <c r="BD22" s="255">
        <f>IF(AZ22&gt;0,IF(Perf_potenziale!AZ22&gt;0,IF(BA22&gt;=1,1,IF(BB22&gt;=Perf_potenziale!BB22,1,IF(BB22&gt;0,0.5,IF(BC22&gt;0,0.3,0)))),0),0)</f>
        <v>0</v>
      </c>
      <c r="BE22" s="255"/>
      <c r="BF22" s="263"/>
      <c r="BG22" s="254"/>
      <c r="BH22" s="254"/>
      <c r="BI22" s="254"/>
      <c r="BJ22" s="99"/>
      <c r="BK22" s="254"/>
      <c r="BL22" s="342"/>
    </row>
    <row r="23" spans="1:64" ht="15.75" customHeight="1">
      <c r="A23" s="590"/>
      <c r="B23" s="555"/>
      <c r="C23" s="542"/>
      <c r="D23" s="548"/>
      <c r="E23" s="278" t="s">
        <v>377</v>
      </c>
      <c r="F23" s="279" t="s">
        <v>399</v>
      </c>
      <c r="G23" s="280">
        <f>IF(MNS!$B$8=1,IF('C-MNS'!G23="NS",100,IF('C-MNS'!G23="N",10,IF('C-MNS'!G23="c",1,0))),0)</f>
        <v>0</v>
      </c>
      <c r="H23" s="280">
        <f>IF(MNS!$B$8=2,IF('C-MNS'!H23="NS",100,IF('C-MNS'!H23="N",10,IF('C-MNS'!H23="c",1,0))),0)</f>
        <v>0</v>
      </c>
      <c r="I23" s="280">
        <f>IF(MNS!B$8=3,IF('C-MNS'!I23="NS",100,IF('C-MNS'!I23="N",10,IF('C-MNS'!I23="c",1,0))),0)</f>
        <v>0</v>
      </c>
      <c r="J23" s="280">
        <f>IF(MNS!$C$8=1,IF('C-MNS'!J23="NS",100,IF('C-MNS'!J23="N",10,IF('C-MNS'!J23="c",1,0))),0)</f>
        <v>0</v>
      </c>
      <c r="K23" s="280">
        <f>IF(MNS!$C$8=2,IF('C-MNS'!K23="NS",100,IF('C-MNS'!K23="N",10,IF('C-MNS'!K23="c",1,0))),0)</f>
        <v>0</v>
      </c>
      <c r="L23" s="280">
        <f>IF(MNS!C$8=3,IF('C-MNS'!L23="NS",100,IF('C-MNS'!L23="N",10,IF('C-MNS'!L23="c",1,0))),0)</f>
        <v>0</v>
      </c>
      <c r="M23" s="280">
        <f>IF(MNS!$D$8=1,IF('C-MNS'!M23="NS",100,IF('C-MNS'!M23="N",10,IF('C-MNS'!M23="c",1,0))),0)</f>
        <v>0</v>
      </c>
      <c r="N23" s="280">
        <f>IF(MNS!$D$8=2,IF('C-MNS'!N23="NS",100,IF('C-MNS'!N23="N",10,IF('C-MNS'!N23="c",1,0))),0)</f>
        <v>0</v>
      </c>
      <c r="O23" s="280">
        <f>IF(MNS!D$8=3,IF('C-MNS'!O23="NS",100,IF('C-MNS'!O23="N",10,IF('C-MNS'!O23="c",1,0))),0)</f>
        <v>0</v>
      </c>
      <c r="P23" s="280">
        <f>IF(MNS!$E$8=1,IF('C-MNS'!P23="NS",100,IF('C-MNS'!P23="N",10,IF('C-MNS'!P23="c",1,0))),0)</f>
        <v>0</v>
      </c>
      <c r="Q23" s="280">
        <f>IF(MNS!$E$8=2,IF('C-MNS'!Q23="NS",100,IF('C-MNS'!Q23="N",10,IF('C-MNS'!Q23="c",1,0))),0)</f>
        <v>0</v>
      </c>
      <c r="R23" s="280">
        <f>IF(MNS!E$8=3,IF('C-MNS'!R23="NS",100,IF('C-MNS'!R23="N",10,IF('C-MNS'!R23="c",1,0))),0)</f>
        <v>0</v>
      </c>
      <c r="S23" s="280">
        <f>IF(MNS!$F$8=1,IF('C-MNS'!S23="NS",100,IF('C-MNS'!S23="N",10,IF('C-MNS'!S23="c",1,0))),0)</f>
        <v>0</v>
      </c>
      <c r="T23" s="280">
        <f>IF(MNS!$F$8=2,IF('C-MNS'!T23="NS",100,IF('C-MNS'!T23="N",10,IF('C-MNS'!T23="c",1,0))),0)</f>
        <v>0</v>
      </c>
      <c r="U23" s="280">
        <f>IF(MNS!F$8=3,IF('C-MNS'!U23="NS",100,IF('C-MNS'!U23="N",10,IF('C-MNS'!U23="c",1,0))),0)</f>
        <v>0</v>
      </c>
      <c r="V23" s="280">
        <f>IF(MNS!$G$8=1,IF('C-MNS'!V23="NS",100,IF('C-MNS'!V23="N",10,IF('C-MNS'!V23="c",1,0))),0)</f>
        <v>0</v>
      </c>
      <c r="W23" s="280">
        <f>IF(MNS!$G$8=2,IF('C-MNS'!W23="NS",100,IF('C-MNS'!W23="N",10,IF('C-MNS'!W23="c",1,0))),0)</f>
        <v>0</v>
      </c>
      <c r="X23" s="280">
        <f>IF(MNS!G$8=3,IF('C-MNS'!X23="NS",100,IF('C-MNS'!X23="N",10,IF('C-MNS'!X23="c",1,0))),0)</f>
        <v>0</v>
      </c>
      <c r="Y23" s="280">
        <f>IF(MNS!$H$8=1,IF('C-MNS'!Y23="NS",100,IF('C-MNS'!Y23="N",10,IF('C-MNS'!Y23="c",1,0))),0)</f>
        <v>0</v>
      </c>
      <c r="Z23" s="280">
        <f>IF(MNS!$H$8=2,IF('C-MNS'!Z23="NS",100,IF('C-MNS'!Z23="N",10,IF('C-MNS'!Z23="c",1,0))),0)</f>
        <v>0</v>
      </c>
      <c r="AA23" s="280">
        <f>IF(MNS!H$8=3,IF('C-MNS'!AA23="NS",100,IF('C-MNS'!AA23="N",10,IF('C-MNS'!AA23="c",1,0))),0)</f>
        <v>0</v>
      </c>
      <c r="AB23" s="280">
        <f>IF(MNS!$I$8=1,IF('C-MNS'!AB23="NS",100,IF('C-MNS'!AB23="N",10,IF('C-MNS'!AB23="c",1,0))),0)</f>
        <v>0</v>
      </c>
      <c r="AC23" s="280">
        <f>IF(MNS!$I$8=2,IF('C-MNS'!AC23="NS",100,IF('C-MNS'!AC23="N",10,IF('C-MNS'!AC23="c",1,0))),0)</f>
        <v>0</v>
      </c>
      <c r="AD23" s="280">
        <f>IF(MNS!I$8=3,IF('C-MNS'!AD23="NS",100,IF('C-MNS'!AD23="N",10,IF('C-MNS'!AD23="c",1,0))),0)</f>
        <v>0</v>
      </c>
      <c r="AE23" s="280">
        <f>IF(MNS!$J$8=1,IF('C-MNS'!AE23="NS",100,IF('C-MNS'!AE23="N",10,IF('C-MNS'!AE23="c",1,0))),0)</f>
        <v>0</v>
      </c>
      <c r="AF23" s="280">
        <f>IF(MNS!$J$8=2,IF('C-MNS'!AF23="NS",100,IF('C-MNS'!AF23="N",10,IF('C-MNS'!AF23="c",1,0))),0)</f>
        <v>0</v>
      </c>
      <c r="AG23" s="280">
        <f>IF(MNS!J$8=3,IF('C-MNS'!AG23="NS",100,IF('C-MNS'!AG23="N",10,IF('C-MNS'!AG23="c",1,0))),0)</f>
        <v>0</v>
      </c>
      <c r="AH23" s="280">
        <f>IF(MNS!$K$8=1,IF('C-MNS'!AH23="NS",100,IF('C-MNS'!AH23="N",10,IF('C-MNS'!AH23="c",1,0))),0)</f>
        <v>0</v>
      </c>
      <c r="AI23" s="280">
        <f>IF(MNS!$K$8=2,IF('C-MNS'!AI23="NS",100,IF('C-MNS'!AI23="N",10,IF('C-MNS'!AI23="c",1,0))),0)</f>
        <v>0</v>
      </c>
      <c r="AJ23" s="280">
        <f>IF(MNS!K$8=3,IF('C-MNS'!AJ23="NS",100,IF('C-MNS'!AJ23="N",10,IF('C-MNS'!AJ23="c",1,0))),0)</f>
        <v>0</v>
      </c>
      <c r="AK23" s="280">
        <f>IF(MNS!$L$8=1,IF('C-MNS'!AK23="NS",100,IF('C-MNS'!AK23="N",10,IF('C-MNS'!AK23="c",1,0))),0)</f>
        <v>0</v>
      </c>
      <c r="AL23" s="280">
        <f>IF(MNS!$L$8=2,IF('C-MNS'!AL23="NS",100,IF('C-MNS'!AL23="N",10,IF('C-MNS'!AL23="c",1,0))),0)</f>
        <v>0</v>
      </c>
      <c r="AM23" s="280">
        <f>IF(MNS!L$8=3,IF('C-MNS'!AM23="NS",100,IF('C-MNS'!AM23="N",10,IF('C-MNS'!AM23="c",1,0))),0)</f>
        <v>0</v>
      </c>
      <c r="AN23" s="280">
        <f>IF(MNS!$M$8=1,IF('C-MNS'!AN23="NS",100,IF('C-MNS'!AN23="N",10,IF('C-MNS'!AN23="c",1,0))),0)</f>
        <v>0</v>
      </c>
      <c r="AO23" s="280">
        <f>IF(MNS!$M$8=2,IF('C-MNS'!AO23="NS",100,IF('C-MNS'!AO23="N",10,IF('C-MNS'!AO23="c",1,0))),0)</f>
        <v>0</v>
      </c>
      <c r="AP23" s="280">
        <f>IF(MNS!M$8=3,IF('C-MNS'!AP23="NS",100,IF('C-MNS'!AP23="N",10,IF('C-MNS'!AP23="c",1,0))),0)</f>
        <v>0</v>
      </c>
      <c r="AQ23" s="280">
        <f>IF(MNS!$O$8=1,IF('C-MNS'!AQ23="NS",100,IF('C-MNS'!AQ23="N",10,IF('C-MNS'!AQ23="c",1,0))),0)</f>
        <v>0</v>
      </c>
      <c r="AR23" s="280">
        <f>IF(MNS!$O$8=2,IF('C-MNS'!AR23="NS",100,IF('C-MNS'!AR23="N",10,IF('C-MNS'!AR23="c",1,0))),0)</f>
        <v>0</v>
      </c>
      <c r="AS23" s="280">
        <f>IF(MNS!O$8=3,IF('C-MNS'!AS23="NS",100,IF('C-MNS'!AS23="N",10,IF('C-MNS'!AS23="c",1,0))),0)</f>
        <v>0</v>
      </c>
      <c r="AT23" s="280">
        <f>IF(MNS!$Z$8=1,IF('C-MNS'!AT23="NS",100,IF('C-MNS'!AT23="N",10,IF('C-MNS'!AT23="c",1,0))),0)</f>
        <v>0</v>
      </c>
      <c r="AU23" s="280">
        <f>IF(MNS!$Z$8=2,IF('C-MNS'!AU23="NS",100,IF('C-MNS'!AU23="N",10,IF('C-MNS'!AU23="c",1,0))),0)</f>
        <v>0</v>
      </c>
      <c r="AV23" s="280">
        <f>IF(MNS!Z$8=3,IF('C-MNS'!AV23="NS",100,IF('C-MNS'!AV23="N",10,IF('C-MNS'!AV23="c",1,0))),0)</f>
        <v>0</v>
      </c>
      <c r="AW23" s="280">
        <f>IF(MNS!$AH$8=1,IF('C-MNS'!AW23="NS",100,IF('C-MNS'!AW23="N",10,IF('C-MNS'!AW23="c",1,0))),0)</f>
        <v>0</v>
      </c>
      <c r="AX23" s="280">
        <f>IF(MNS!$AH$8=2,IF('C-MNS'!AX23="NS",100,IF('C-MNS'!AX23="N",10,IF('C-MNS'!AX23="c",1,0))),0)</f>
        <v>0</v>
      </c>
      <c r="AY23" s="280">
        <f>IF(MNS!$AH$8=3,IF('C-MNS'!AY23="NS",100,IF('C-MNS'!AY23="N",10,IF('C-MNS'!AY23="c",1,0))),0)</f>
        <v>0</v>
      </c>
      <c r="AZ23" s="256">
        <f t="shared" si="0"/>
        <v>0</v>
      </c>
      <c r="BA23" s="256">
        <f t="shared" si="1"/>
        <v>0</v>
      </c>
      <c r="BB23" s="256">
        <f t="shared" si="2"/>
        <v>0</v>
      </c>
      <c r="BC23" s="256">
        <f t="shared" si="3"/>
        <v>0</v>
      </c>
      <c r="BD23" s="258">
        <f>IF(AZ23&gt;0,IF(Perf_potenziale!AZ23&gt;0,IF(BA23&gt;=1,1,IF(BB23&gt;=Perf_potenziale!BB23,1,IF(BB23&gt;0,0.5,IF(BC23&gt;0,0.3,0)))),0),0)</f>
        <v>0</v>
      </c>
      <c r="BE23" s="258">
        <f>IF(BD23=1,3,IF(BD22=1,2,IF(BD21=1,1,0)))</f>
        <v>0</v>
      </c>
      <c r="BF23" s="281">
        <f>IF(BE23=0,BD23+BD22*0.1+BD21*0.01,0)</f>
        <v>0</v>
      </c>
      <c r="BG23" s="254"/>
      <c r="BH23" s="254"/>
      <c r="BI23" s="254"/>
      <c r="BJ23" s="99"/>
      <c r="BK23" s="254"/>
      <c r="BL23" s="342"/>
    </row>
    <row r="24" spans="1:64" ht="15.75" customHeight="1" thickBot="1">
      <c r="A24" s="590"/>
      <c r="B24" s="555"/>
      <c r="C24" s="532" t="s">
        <v>400</v>
      </c>
      <c r="D24" s="535" t="s">
        <v>103</v>
      </c>
      <c r="E24" s="287" t="s">
        <v>373</v>
      </c>
      <c r="F24" s="288" t="s">
        <v>401</v>
      </c>
      <c r="G24" s="289">
        <f>IF(MNS!$B$8=1,IF('C-MNS'!G24="NS",100,IF('C-MNS'!G24="N",10,IF('C-MNS'!G24="c",1,0))),0)</f>
        <v>0</v>
      </c>
      <c r="H24" s="289">
        <f>IF(MNS!$B$8=2,IF('C-MNS'!H24="NS",100,IF('C-MNS'!H24="N",10,IF('C-MNS'!H24="c",1,0))),0)</f>
        <v>0</v>
      </c>
      <c r="I24" s="289">
        <f>IF(MNS!B$8=3,IF('C-MNS'!I24="NS",100,IF('C-MNS'!I24="N",10,IF('C-MNS'!I24="c",1,0))),0)</f>
        <v>0</v>
      </c>
      <c r="J24" s="289">
        <f>IF(MNS!$C$8=1,IF('C-MNS'!J24="NS",100,IF('C-MNS'!J24="N",10,IF('C-MNS'!J24="c",1,0))),0)</f>
        <v>0</v>
      </c>
      <c r="K24" s="289">
        <f>IF(MNS!$C$8=2,IF('C-MNS'!K24="NS",100,IF('C-MNS'!K24="N",10,IF('C-MNS'!K24="c",1,0))),0)</f>
        <v>0</v>
      </c>
      <c r="L24" s="289">
        <f>IF(MNS!C$8=3,IF('C-MNS'!L24="NS",100,IF('C-MNS'!L24="N",10,IF('C-MNS'!L24="c",1,0))),0)</f>
        <v>0</v>
      </c>
      <c r="M24" s="289">
        <f>IF(MNS!$D$8=1,IF('C-MNS'!M24="NS",100,IF('C-MNS'!M24="N",10,IF('C-MNS'!M24="c",1,0))),0)</f>
        <v>0</v>
      </c>
      <c r="N24" s="289">
        <f>IF(MNS!$D$8=2,IF('C-MNS'!N24="NS",100,IF('C-MNS'!N24="N",10,IF('C-MNS'!N24="c",1,0))),0)</f>
        <v>0</v>
      </c>
      <c r="O24" s="289">
        <f>IF(MNS!D$8=3,IF('C-MNS'!O24="NS",100,IF('C-MNS'!O24="N",10,IF('C-MNS'!O24="c",1,0))),0)</f>
        <v>0</v>
      </c>
      <c r="P24" s="289">
        <f>IF(MNS!$E$8=1,IF('C-MNS'!P24="NS",100,IF('C-MNS'!P24="N",10,IF('C-MNS'!P24="c",1,0))),0)</f>
        <v>0</v>
      </c>
      <c r="Q24" s="289">
        <f>IF(MNS!$E$8=2,IF('C-MNS'!Q24="NS",100,IF('C-MNS'!Q24="N",10,IF('C-MNS'!Q24="c",1,0))),0)</f>
        <v>0</v>
      </c>
      <c r="R24" s="289">
        <f>IF(MNS!E$8=3,IF('C-MNS'!R24="NS",100,IF('C-MNS'!R24="N",10,IF('C-MNS'!R24="c",1,0))),0)</f>
        <v>0</v>
      </c>
      <c r="S24" s="289">
        <f>IF(MNS!$F$8=1,IF('C-MNS'!S24="NS",100,IF('C-MNS'!S24="N",10,IF('C-MNS'!S24="c",1,0))),0)</f>
        <v>0</v>
      </c>
      <c r="T24" s="289">
        <f>IF(MNS!$F$8=2,IF('C-MNS'!T24="NS",100,IF('C-MNS'!T24="N",10,IF('C-MNS'!T24="c",1,0))),0)</f>
        <v>0</v>
      </c>
      <c r="U24" s="289">
        <f>IF(MNS!F$8=3,IF('C-MNS'!U24="NS",100,IF('C-MNS'!U24="N",10,IF('C-MNS'!U24="c",1,0))),0)</f>
        <v>0</v>
      </c>
      <c r="V24" s="289">
        <f>IF(MNS!$G$8=1,IF('C-MNS'!V24="NS",100,IF('C-MNS'!V24="N",10,IF('C-MNS'!V24="c",1,0))),0)</f>
        <v>0</v>
      </c>
      <c r="W24" s="289">
        <f>IF(MNS!$G$8=2,IF('C-MNS'!W24="NS",100,IF('C-MNS'!W24="N",10,IF('C-MNS'!W24="c",1,0))),0)</f>
        <v>0</v>
      </c>
      <c r="X24" s="289">
        <f>IF(MNS!G$8=3,IF('C-MNS'!X24="NS",100,IF('C-MNS'!X24="N",10,IF('C-MNS'!X24="c",1,0))),0)</f>
        <v>0</v>
      </c>
      <c r="Y24" s="289">
        <f>IF(MNS!$H$8=1,IF('C-MNS'!Y24="NS",100,IF('C-MNS'!Y24="N",10,IF('C-MNS'!Y24="c",1,0))),0)</f>
        <v>0</v>
      </c>
      <c r="Z24" s="289">
        <f>IF(MNS!$H$8=2,IF('C-MNS'!Z24="NS",100,IF('C-MNS'!Z24="N",10,IF('C-MNS'!Z24="c",1,0))),0)</f>
        <v>0</v>
      </c>
      <c r="AA24" s="289">
        <f>IF(MNS!H$8=3,IF('C-MNS'!AA24="NS",100,IF('C-MNS'!AA24="N",10,IF('C-MNS'!AA24="c",1,0))),0)</f>
        <v>0</v>
      </c>
      <c r="AB24" s="289">
        <f>IF(MNS!$I$8=1,IF('C-MNS'!AB24="NS",100,IF('C-MNS'!AB24="N",10,IF('C-MNS'!AB24="c",1,0))),0)</f>
        <v>0</v>
      </c>
      <c r="AC24" s="289">
        <f>IF(MNS!$I$8=2,IF('C-MNS'!AC24="NS",100,IF('C-MNS'!AC24="N",10,IF('C-MNS'!AC24="c",1,0))),0)</f>
        <v>0</v>
      </c>
      <c r="AD24" s="289">
        <f>IF(MNS!I$8=3,IF('C-MNS'!AD24="NS",100,IF('C-MNS'!AD24="N",10,IF('C-MNS'!AD24="c",1,0))),0)</f>
        <v>0</v>
      </c>
      <c r="AE24" s="289">
        <f>IF(MNS!$J$8=1,IF('C-MNS'!AE24="NS",100,IF('C-MNS'!AE24="N",10,IF('C-MNS'!AE24="c",1,0))),0)</f>
        <v>0</v>
      </c>
      <c r="AF24" s="289">
        <f>IF(MNS!$J$8=2,IF('C-MNS'!AF24="NS",100,IF('C-MNS'!AF24="N",10,IF('C-MNS'!AF24="c",1,0))),0)</f>
        <v>0</v>
      </c>
      <c r="AG24" s="289">
        <f>IF(MNS!J$8=3,IF('C-MNS'!AG24="NS",100,IF('C-MNS'!AG24="N",10,IF('C-MNS'!AG24="c",1,0))),0)</f>
        <v>0</v>
      </c>
      <c r="AH24" s="289">
        <f>IF(MNS!$K$8=1,IF('C-MNS'!AH24="NS",100,IF('C-MNS'!AH24="N",10,IF('C-MNS'!AH24="c",1,0))),0)</f>
        <v>0</v>
      </c>
      <c r="AI24" s="289">
        <f>IF(MNS!$K$8=2,IF('C-MNS'!AI24="NS",100,IF('C-MNS'!AI24="N",10,IF('C-MNS'!AI24="c",1,0))),0)</f>
        <v>0</v>
      </c>
      <c r="AJ24" s="289">
        <f>IF(MNS!K$8=3,IF('C-MNS'!AJ24="NS",100,IF('C-MNS'!AJ24="N",10,IF('C-MNS'!AJ24="c",1,0))),0)</f>
        <v>0</v>
      </c>
      <c r="AK24" s="289">
        <f>IF(MNS!$L$8=1,IF('C-MNS'!AK24="NS",100,IF('C-MNS'!AK24="N",10,IF('C-MNS'!AK24="c",1,0))),0)</f>
        <v>0</v>
      </c>
      <c r="AL24" s="289">
        <f>IF(MNS!$L$8=2,IF('C-MNS'!AL24="NS",100,IF('C-MNS'!AL24="N",10,IF('C-MNS'!AL24="c",1,0))),0)</f>
        <v>0</v>
      </c>
      <c r="AM24" s="289">
        <f>IF(MNS!L$8=3,IF('C-MNS'!AM24="NS",100,IF('C-MNS'!AM24="N",10,IF('C-MNS'!AM24="c",1,0))),0)</f>
        <v>0</v>
      </c>
      <c r="AN24" s="289">
        <f>IF(MNS!$M$8=1,IF('C-MNS'!AN24="NS",100,IF('C-MNS'!AN24="N",10,IF('C-MNS'!AN24="c",1,0))),0)</f>
        <v>0</v>
      </c>
      <c r="AO24" s="289">
        <f>IF(MNS!$M$8=2,IF('C-MNS'!AO24="NS",100,IF('C-MNS'!AO24="N",10,IF('C-MNS'!AO24="c",1,0))),0)</f>
        <v>0</v>
      </c>
      <c r="AP24" s="289">
        <f>IF(MNS!M$8=3,IF('C-MNS'!AP24="NS",100,IF('C-MNS'!AP24="N",10,IF('C-MNS'!AP24="c",1,0))),0)</f>
        <v>0</v>
      </c>
      <c r="AQ24" s="289">
        <f>IF(MNS!$O$8=1,IF('C-MNS'!AQ24="NS",100,IF('C-MNS'!AQ24="N",10,IF('C-MNS'!AQ24="c",1,0))),0)</f>
        <v>0</v>
      </c>
      <c r="AR24" s="289">
        <f>IF(MNS!$O$8=2,IF('C-MNS'!AR24="NS",100,IF('C-MNS'!AR24="N",10,IF('C-MNS'!AR24="c",1,0))),0)</f>
        <v>0</v>
      </c>
      <c r="AS24" s="289">
        <f>IF(MNS!O$8=3,IF('C-MNS'!AS24="NS",100,IF('C-MNS'!AS24="N",10,IF('C-MNS'!AS24="c",1,0))),0)</f>
        <v>0</v>
      </c>
      <c r="AT24" s="289">
        <f>IF(MNS!$Z$8=1,IF('C-MNS'!AT24="NS",100,IF('C-MNS'!AT24="N",10,IF('C-MNS'!AT24="c",1,0))),0)</f>
        <v>0</v>
      </c>
      <c r="AU24" s="289">
        <f>IF(MNS!$Z$8=2,IF('C-MNS'!AU24="NS",100,IF('C-MNS'!AU24="N",10,IF('C-MNS'!AU24="c",1,0))),0)</f>
        <v>0</v>
      </c>
      <c r="AV24" s="289">
        <f>IF(MNS!Z$8=3,IF('C-MNS'!AV24="NS",100,IF('C-MNS'!AV24="N",10,IF('C-MNS'!AV24="c",1,0))),0)</f>
        <v>0</v>
      </c>
      <c r="AW24" s="289">
        <f>IF(MNS!$AH$8=1,IF('C-MNS'!AW24="NS",100,IF('C-MNS'!AW24="N",10,IF('C-MNS'!AW24="c",1,0))),0)</f>
        <v>0</v>
      </c>
      <c r="AX24" s="289">
        <f>IF(MNS!$AH$8=2,IF('C-MNS'!AX24="NS",100,IF('C-MNS'!AX24="N",10,IF('C-MNS'!AX24="c",1,0))),0)</f>
        <v>0</v>
      </c>
      <c r="AY24" s="289">
        <f>IF(MNS!$AH$8=3,IF('C-MNS'!AY24="NS",100,IF('C-MNS'!AY24="N",10,IF('C-MNS'!AY24="c",1,0))),0)</f>
        <v>0</v>
      </c>
      <c r="AZ24" s="290">
        <f t="shared" si="0"/>
        <v>0</v>
      </c>
      <c r="BA24" s="290">
        <f t="shared" si="1"/>
        <v>0</v>
      </c>
      <c r="BB24" s="290">
        <f t="shared" si="2"/>
        <v>0</v>
      </c>
      <c r="BC24" s="290">
        <f t="shared" si="3"/>
        <v>0</v>
      </c>
      <c r="BD24" s="291">
        <f>IF(AZ24&gt;0,IF(Perf_potenziale!AZ24&gt;0,IF(BA24&gt;=1,1,IF(BB24&gt;=Perf_potenziale!BB24,1,IF(BB24&gt;0,0.5,IF(BC24&gt;0,0.3,0)))),0),0)</f>
        <v>0</v>
      </c>
      <c r="BE24" s="291"/>
      <c r="BF24" s="292"/>
      <c r="BG24" s="254"/>
      <c r="BH24" s="254"/>
      <c r="BI24" s="254"/>
      <c r="BJ24" s="99"/>
      <c r="BK24" s="254"/>
      <c r="BL24" s="342"/>
    </row>
    <row r="25" spans="1:64" ht="15.75" customHeight="1" thickBot="1">
      <c r="A25" s="590"/>
      <c r="B25" s="555"/>
      <c r="C25" s="533"/>
      <c r="D25" s="536"/>
      <c r="E25" s="293" t="s">
        <v>375</v>
      </c>
      <c r="F25" s="294" t="s">
        <v>402</v>
      </c>
      <c r="G25" s="295">
        <f>IF(MNS!$B$8=1,IF('C-MNS'!G25="NS",100,IF('C-MNS'!G25="N",10,IF('C-MNS'!G25="c",1,0))),0)</f>
        <v>0</v>
      </c>
      <c r="H25" s="295">
        <f>IF(MNS!$B$8=2,IF('C-MNS'!H25="NS",100,IF('C-MNS'!H25="N",10,IF('C-MNS'!H25="c",1,0))),0)</f>
        <v>0</v>
      </c>
      <c r="I25" s="295">
        <f>IF(MNS!B$8=3,IF('C-MNS'!I25="NS",100,IF('C-MNS'!I25="N",10,IF('C-MNS'!I25="c",1,0))),0)</f>
        <v>0</v>
      </c>
      <c r="J25" s="295">
        <f>IF(MNS!$C$8=1,IF('C-MNS'!J25="NS",100,IF('C-MNS'!J25="N",10,IF('C-MNS'!J25="c",1,0))),0)</f>
        <v>0</v>
      </c>
      <c r="K25" s="295">
        <f>IF(MNS!$C$8=2,IF('C-MNS'!K25="NS",100,IF('C-MNS'!K25="N",10,IF('C-MNS'!K25="c",1,0))),0)</f>
        <v>0</v>
      </c>
      <c r="L25" s="295">
        <f>IF(MNS!C$8=3,IF('C-MNS'!L25="NS",100,IF('C-MNS'!L25="N",10,IF('C-MNS'!L25="c",1,0))),0)</f>
        <v>0</v>
      </c>
      <c r="M25" s="295">
        <f>IF(MNS!$D$8=1,IF('C-MNS'!M25="NS",100,IF('C-MNS'!M25="N",10,IF('C-MNS'!M25="c",1,0))),0)</f>
        <v>0</v>
      </c>
      <c r="N25" s="295">
        <f>IF(MNS!$D$8=2,IF('C-MNS'!N25="NS",100,IF('C-MNS'!N25="N",10,IF('C-MNS'!N25="c",1,0))),0)</f>
        <v>0</v>
      </c>
      <c r="O25" s="295">
        <f>IF(MNS!D$8=3,IF('C-MNS'!O25="NS",100,IF('C-MNS'!O25="N",10,IF('C-MNS'!O25="c",1,0))),0)</f>
        <v>0</v>
      </c>
      <c r="P25" s="295">
        <f>IF(MNS!$E$8=1,IF('C-MNS'!P25="NS",100,IF('C-MNS'!P25="N",10,IF('C-MNS'!P25="c",1,0))),0)</f>
        <v>0</v>
      </c>
      <c r="Q25" s="295">
        <f>IF(MNS!$E$8=2,IF('C-MNS'!Q25="NS",100,IF('C-MNS'!Q25="N",10,IF('C-MNS'!Q25="c",1,0))),0)</f>
        <v>0</v>
      </c>
      <c r="R25" s="295">
        <f>IF(MNS!E$8=3,IF('C-MNS'!R25="NS",100,IF('C-MNS'!R25="N",10,IF('C-MNS'!R25="c",1,0))),0)</f>
        <v>0</v>
      </c>
      <c r="S25" s="295">
        <f>IF(MNS!$F$8=1,IF('C-MNS'!S25="NS",100,IF('C-MNS'!S25="N",10,IF('C-MNS'!S25="c",1,0))),0)</f>
        <v>0</v>
      </c>
      <c r="T25" s="295">
        <f>IF(MNS!$F$8=2,IF('C-MNS'!T25="NS",100,IF('C-MNS'!T25="N",10,IF('C-MNS'!T25="c",1,0))),0)</f>
        <v>0</v>
      </c>
      <c r="U25" s="295">
        <f>IF(MNS!F$8=3,IF('C-MNS'!U25="NS",100,IF('C-MNS'!U25="N",10,IF('C-MNS'!U25="c",1,0))),0)</f>
        <v>0</v>
      </c>
      <c r="V25" s="295">
        <f>IF(MNS!$G$8=1,IF('C-MNS'!V25="NS",100,IF('C-MNS'!V25="N",10,IF('C-MNS'!V25="c",1,0))),0)</f>
        <v>0</v>
      </c>
      <c r="W25" s="295">
        <f>IF(MNS!$G$8=2,IF('C-MNS'!W25="NS",100,IF('C-MNS'!W25="N",10,IF('C-MNS'!W25="c",1,0))),0)</f>
        <v>0</v>
      </c>
      <c r="X25" s="295">
        <f>IF(MNS!G$8=3,IF('C-MNS'!X25="NS",100,IF('C-MNS'!X25="N",10,IF('C-MNS'!X25="c",1,0))),0)</f>
        <v>0</v>
      </c>
      <c r="Y25" s="295">
        <f>IF(MNS!$H$8=1,IF('C-MNS'!Y25="NS",100,IF('C-MNS'!Y25="N",10,IF('C-MNS'!Y25="c",1,0))),0)</f>
        <v>0</v>
      </c>
      <c r="Z25" s="295">
        <f>IF(MNS!$H$8=2,IF('C-MNS'!Z25="NS",100,IF('C-MNS'!Z25="N",10,IF('C-MNS'!Z25="c",1,0))),0)</f>
        <v>0</v>
      </c>
      <c r="AA25" s="295">
        <f>IF(MNS!H$8=3,IF('C-MNS'!AA25="NS",100,IF('C-MNS'!AA25="N",10,IF('C-MNS'!AA25="c",1,0))),0)</f>
        <v>0</v>
      </c>
      <c r="AB25" s="295">
        <f>IF(MNS!$I$8=1,IF('C-MNS'!AB25="NS",100,IF('C-MNS'!AB25="N",10,IF('C-MNS'!AB25="c",1,0))),0)</f>
        <v>0</v>
      </c>
      <c r="AC25" s="295">
        <f>IF(MNS!$I$8=2,IF('C-MNS'!AC25="NS",100,IF('C-MNS'!AC25="N",10,IF('C-MNS'!AC25="c",1,0))),0)</f>
        <v>0</v>
      </c>
      <c r="AD25" s="295">
        <f>IF(MNS!I$8=3,IF('C-MNS'!AD25="NS",100,IF('C-MNS'!AD25="N",10,IF('C-MNS'!AD25="c",1,0))),0)</f>
        <v>0</v>
      </c>
      <c r="AE25" s="295">
        <f>IF(MNS!$J$8=1,IF('C-MNS'!AE25="NS",100,IF('C-MNS'!AE25="N",10,IF('C-MNS'!AE25="c",1,0))),0)</f>
        <v>0</v>
      </c>
      <c r="AF25" s="295">
        <f>IF(MNS!$J$8=2,IF('C-MNS'!AF25="NS",100,IF('C-MNS'!AF25="N",10,IF('C-MNS'!AF25="c",1,0))),0)</f>
        <v>0</v>
      </c>
      <c r="AG25" s="295">
        <f>IF(MNS!J$8=3,IF('C-MNS'!AG25="NS",100,IF('C-MNS'!AG25="N",10,IF('C-MNS'!AG25="c",1,0))),0)</f>
        <v>0</v>
      </c>
      <c r="AH25" s="295">
        <f>IF(MNS!$K$8=1,IF('C-MNS'!AH25="NS",100,IF('C-MNS'!AH25="N",10,IF('C-MNS'!AH25="c",1,0))),0)</f>
        <v>0</v>
      </c>
      <c r="AI25" s="295">
        <f>IF(MNS!$K$8=2,IF('C-MNS'!AI25="NS",100,IF('C-MNS'!AI25="N",10,IF('C-MNS'!AI25="c",1,0))),0)</f>
        <v>0</v>
      </c>
      <c r="AJ25" s="295">
        <f>IF(MNS!K$8=3,IF('C-MNS'!AJ25="NS",100,IF('C-MNS'!AJ25="N",10,IF('C-MNS'!AJ25="c",1,0))),0)</f>
        <v>0</v>
      </c>
      <c r="AK25" s="295">
        <f>IF(MNS!$L$8=1,IF('C-MNS'!AK25="NS",100,IF('C-MNS'!AK25="N",10,IF('C-MNS'!AK25="c",1,0))),0)</f>
        <v>0</v>
      </c>
      <c r="AL25" s="295">
        <f>IF(MNS!$L$8=2,IF('C-MNS'!AL25="NS",100,IF('C-MNS'!AL25="N",10,IF('C-MNS'!AL25="c",1,0))),0)</f>
        <v>0</v>
      </c>
      <c r="AM25" s="295">
        <f>IF(MNS!L$8=3,IF('C-MNS'!AM25="NS",100,IF('C-MNS'!AM25="N",10,IF('C-MNS'!AM25="c",1,0))),0)</f>
        <v>0</v>
      </c>
      <c r="AN25" s="295">
        <f>IF(MNS!$M$8=1,IF('C-MNS'!AN25="NS",100,IF('C-MNS'!AN25="N",10,IF('C-MNS'!AN25="c",1,0))),0)</f>
        <v>0</v>
      </c>
      <c r="AO25" s="295">
        <f>IF(MNS!$M$8=2,IF('C-MNS'!AO25="NS",100,IF('C-MNS'!AO25="N",10,IF('C-MNS'!AO25="c",1,0))),0)</f>
        <v>0</v>
      </c>
      <c r="AP25" s="295">
        <f>IF(MNS!M$8=3,IF('C-MNS'!AP25="NS",100,IF('C-MNS'!AP25="N",10,IF('C-MNS'!AP25="c",1,0))),0)</f>
        <v>0</v>
      </c>
      <c r="AQ25" s="295">
        <f>IF(MNS!$O$8=1,IF('C-MNS'!AQ25="NS",100,IF('C-MNS'!AQ25="N",10,IF('C-MNS'!AQ25="c",1,0))),0)</f>
        <v>0</v>
      </c>
      <c r="AR25" s="295">
        <f>IF(MNS!$O$8=2,IF('C-MNS'!AR25="NS",100,IF('C-MNS'!AR25="N",10,IF('C-MNS'!AR25="c",1,0))),0)</f>
        <v>0</v>
      </c>
      <c r="AS25" s="295">
        <f>IF(MNS!O$8=3,IF('C-MNS'!AS25="NS",100,IF('C-MNS'!AS25="N",10,IF('C-MNS'!AS25="c",1,0))),0)</f>
        <v>0</v>
      </c>
      <c r="AT25" s="295">
        <f>IF(MNS!$Z$8=1,IF('C-MNS'!AT25="NS",100,IF('C-MNS'!AT25="N",10,IF('C-MNS'!AT25="c",1,0))),0)</f>
        <v>0</v>
      </c>
      <c r="AU25" s="295">
        <f>IF(MNS!$Z$8=2,IF('C-MNS'!AU25="NS",100,IF('C-MNS'!AU25="N",10,IF('C-MNS'!AU25="c",1,0))),0)</f>
        <v>0</v>
      </c>
      <c r="AV25" s="295">
        <f>IF(MNS!Z$8=3,IF('C-MNS'!AV25="NS",100,IF('C-MNS'!AV25="N",10,IF('C-MNS'!AV25="c",1,0))),0)</f>
        <v>0</v>
      </c>
      <c r="AW25" s="295">
        <f>IF(MNS!$AH$8=1,IF('C-MNS'!AW25="NS",100,IF('C-MNS'!AW25="N",10,IF('C-MNS'!AW25="c",1,0))),0)</f>
        <v>0</v>
      </c>
      <c r="AX25" s="295">
        <f>IF(MNS!$AH$8=2,IF('C-MNS'!AX25="NS",100,IF('C-MNS'!AX25="N",10,IF('C-MNS'!AX25="c",1,0))),0)</f>
        <v>0</v>
      </c>
      <c r="AY25" s="295">
        <f>IF(MNS!$AH$8=3,IF('C-MNS'!AY25="NS",100,IF('C-MNS'!AY25="N",10,IF('C-MNS'!AY25="c",1,0))),0)</f>
        <v>0</v>
      </c>
      <c r="AZ25" s="296">
        <f t="shared" si="0"/>
        <v>0</v>
      </c>
      <c r="BA25" s="296">
        <f t="shared" si="1"/>
        <v>0</v>
      </c>
      <c r="BB25" s="296">
        <f t="shared" si="2"/>
        <v>0</v>
      </c>
      <c r="BC25" s="296">
        <f t="shared" si="3"/>
        <v>0</v>
      </c>
      <c r="BD25" s="297">
        <f>IF(AZ25&gt;0,IF(Perf_potenziale!AZ25&gt;0,IF(BA25&gt;=1,1,IF(BB25&gt;=Perf_potenziale!BB25,1,IF(BB25&gt;0,0.5,IF(BC25&gt;0,0.3,0)))),0),0)</f>
        <v>0</v>
      </c>
      <c r="BE25" s="297"/>
      <c r="BF25" s="298"/>
      <c r="BG25" s="254"/>
      <c r="BH25" s="254"/>
      <c r="BI25" s="254"/>
      <c r="BJ25" s="99"/>
      <c r="BK25" s="254"/>
      <c r="BL25" s="342"/>
    </row>
    <row r="26" spans="1:64" ht="15.75" customHeight="1" thickBot="1">
      <c r="A26" s="590"/>
      <c r="B26" s="557"/>
      <c r="C26" s="534"/>
      <c r="D26" s="537"/>
      <c r="E26" s="357" t="s">
        <v>377</v>
      </c>
      <c r="F26" s="358" t="s">
        <v>403</v>
      </c>
      <c r="G26" s="359">
        <f>IF(MNS!$B$8=1,IF('C-MNS'!G26="NS",100,IF('C-MNS'!G26="N",10,IF('C-MNS'!G26="c",1,0))),0)</f>
        <v>0</v>
      </c>
      <c r="H26" s="359">
        <f>IF(MNS!$B$8=2,IF('C-MNS'!H26="NS",100,IF('C-MNS'!H26="N",10,IF('C-MNS'!H26="c",1,0))),0)</f>
        <v>0</v>
      </c>
      <c r="I26" s="359">
        <f>IF(MNS!B$8=3,IF('C-MNS'!I26="NS",100,IF('C-MNS'!I26="N",10,IF('C-MNS'!I26="c",1,0))),0)</f>
        <v>0</v>
      </c>
      <c r="J26" s="359">
        <f>IF(MNS!$C$8=1,IF('C-MNS'!J26="NS",100,IF('C-MNS'!J26="N",10,IF('C-MNS'!J26="c",1,0))),0)</f>
        <v>0</v>
      </c>
      <c r="K26" s="359">
        <f>IF(MNS!$C$8=2,IF('C-MNS'!K26="NS",100,IF('C-MNS'!K26="N",10,IF('C-MNS'!K26="c",1,0))),0)</f>
        <v>0</v>
      </c>
      <c r="L26" s="359">
        <f>IF(MNS!C$8=3,IF('C-MNS'!L26="NS",100,IF('C-MNS'!L26="N",10,IF('C-MNS'!L26="c",1,0))),0)</f>
        <v>0</v>
      </c>
      <c r="M26" s="359">
        <f>IF(MNS!$D$8=1,IF('C-MNS'!M26="NS",100,IF('C-MNS'!M26="N",10,IF('C-MNS'!M26="c",1,0))),0)</f>
        <v>0</v>
      </c>
      <c r="N26" s="359">
        <f>IF(MNS!$D$8=2,IF('C-MNS'!N26="NS",100,IF('C-MNS'!N26="N",10,IF('C-MNS'!N26="c",1,0))),0)</f>
        <v>0</v>
      </c>
      <c r="O26" s="359">
        <f>IF(MNS!D$8=3,IF('C-MNS'!O26="NS",100,IF('C-MNS'!O26="N",10,IF('C-MNS'!O26="c",1,0))),0)</f>
        <v>0</v>
      </c>
      <c r="P26" s="359">
        <f>IF(MNS!$E$8=1,IF('C-MNS'!P26="NS",100,IF('C-MNS'!P26="N",10,IF('C-MNS'!P26="c",1,0))),0)</f>
        <v>0</v>
      </c>
      <c r="Q26" s="359">
        <f>IF(MNS!$E$8=2,IF('C-MNS'!Q26="NS",100,IF('C-MNS'!Q26="N",10,IF('C-MNS'!Q26="c",1,0))),0)</f>
        <v>0</v>
      </c>
      <c r="R26" s="359">
        <f>IF(MNS!E$8=3,IF('C-MNS'!R26="NS",100,IF('C-MNS'!R26="N",10,IF('C-MNS'!R26="c",1,0))),0)</f>
        <v>0</v>
      </c>
      <c r="S26" s="359">
        <f>IF(MNS!$F$8=1,IF('C-MNS'!S26="NS",100,IF('C-MNS'!S26="N",10,IF('C-MNS'!S26="c",1,0))),0)</f>
        <v>0</v>
      </c>
      <c r="T26" s="359">
        <f>IF(MNS!$F$8=2,IF('C-MNS'!T26="NS",100,IF('C-MNS'!T26="N",10,IF('C-MNS'!T26="c",1,0))),0)</f>
        <v>0</v>
      </c>
      <c r="U26" s="359">
        <f>IF(MNS!F$8=3,IF('C-MNS'!U26="NS",100,IF('C-MNS'!U26="N",10,IF('C-MNS'!U26="c",1,0))),0)</f>
        <v>0</v>
      </c>
      <c r="V26" s="359">
        <f>IF(MNS!$G$8=1,IF('C-MNS'!V26="NS",100,IF('C-MNS'!V26="N",10,IF('C-MNS'!V26="c",1,0))),0)</f>
        <v>0</v>
      </c>
      <c r="W26" s="359">
        <f>IF(MNS!$G$8=2,IF('C-MNS'!W26="NS",100,IF('C-MNS'!W26="N",10,IF('C-MNS'!W26="c",1,0))),0)</f>
        <v>0</v>
      </c>
      <c r="X26" s="359">
        <f>IF(MNS!G$8=3,IF('C-MNS'!X26="NS",100,IF('C-MNS'!X26="N",10,IF('C-MNS'!X26="c",1,0))),0)</f>
        <v>0</v>
      </c>
      <c r="Y26" s="359">
        <f>IF(MNS!$H$8=1,IF('C-MNS'!Y26="NS",100,IF('C-MNS'!Y26="N",10,IF('C-MNS'!Y26="c",1,0))),0)</f>
        <v>0</v>
      </c>
      <c r="Z26" s="359">
        <f>IF(MNS!$H$8=2,IF('C-MNS'!Z26="NS",100,IF('C-MNS'!Z26="N",10,IF('C-MNS'!Z26="c",1,0))),0)</f>
        <v>0</v>
      </c>
      <c r="AA26" s="359">
        <f>IF(MNS!H$8=3,IF('C-MNS'!AA26="NS",100,IF('C-MNS'!AA26="N",10,IF('C-MNS'!AA26="c",1,0))),0)</f>
        <v>0</v>
      </c>
      <c r="AB26" s="359">
        <f>IF(MNS!$I$8=1,IF('C-MNS'!AB26="NS",100,IF('C-MNS'!AB26="N",10,IF('C-MNS'!AB26="c",1,0))),0)</f>
        <v>0</v>
      </c>
      <c r="AC26" s="359">
        <f>IF(MNS!$I$8=2,IF('C-MNS'!AC26="NS",100,IF('C-MNS'!AC26="N",10,IF('C-MNS'!AC26="c",1,0))),0)</f>
        <v>0</v>
      </c>
      <c r="AD26" s="359">
        <f>IF(MNS!I$8=3,IF('C-MNS'!AD26="NS",100,IF('C-MNS'!AD26="N",10,IF('C-MNS'!AD26="c",1,0))),0)</f>
        <v>0</v>
      </c>
      <c r="AE26" s="359">
        <f>IF(MNS!$J$8=1,IF('C-MNS'!AE26="NS",100,IF('C-MNS'!AE26="N",10,IF('C-MNS'!AE26="c",1,0))),0)</f>
        <v>0</v>
      </c>
      <c r="AF26" s="359">
        <f>IF(MNS!$J$8=2,IF('C-MNS'!AF26="NS",100,IF('C-MNS'!AF26="N",10,IF('C-MNS'!AF26="c",1,0))),0)</f>
        <v>0</v>
      </c>
      <c r="AG26" s="359">
        <f>IF(MNS!J$8=3,IF('C-MNS'!AG26="NS",100,IF('C-MNS'!AG26="N",10,IF('C-MNS'!AG26="c",1,0))),0)</f>
        <v>0</v>
      </c>
      <c r="AH26" s="359">
        <f>IF(MNS!$K$8=1,IF('C-MNS'!AH26="NS",100,IF('C-MNS'!AH26="N",10,IF('C-MNS'!AH26="c",1,0))),0)</f>
        <v>0</v>
      </c>
      <c r="AI26" s="359">
        <f>IF(MNS!$K$8=2,IF('C-MNS'!AI26="NS",100,IF('C-MNS'!AI26="N",10,IF('C-MNS'!AI26="c",1,0))),0)</f>
        <v>0</v>
      </c>
      <c r="AJ26" s="359">
        <f>IF(MNS!K$8=3,IF('C-MNS'!AJ26="NS",100,IF('C-MNS'!AJ26="N",10,IF('C-MNS'!AJ26="c",1,0))),0)</f>
        <v>0</v>
      </c>
      <c r="AK26" s="359">
        <f>IF(MNS!$L$8=1,IF('C-MNS'!AK26="NS",100,IF('C-MNS'!AK26="N",10,IF('C-MNS'!AK26="c",1,0))),0)</f>
        <v>0</v>
      </c>
      <c r="AL26" s="359">
        <f>IF(MNS!$L$8=2,IF('C-MNS'!AL26="NS",100,IF('C-MNS'!AL26="N",10,IF('C-MNS'!AL26="c",1,0))),0)</f>
        <v>0</v>
      </c>
      <c r="AM26" s="359">
        <f>IF(MNS!L$8=3,IF('C-MNS'!AM26="NS",100,IF('C-MNS'!AM26="N",10,IF('C-MNS'!AM26="c",1,0))),0)</f>
        <v>0</v>
      </c>
      <c r="AN26" s="359">
        <f>IF(MNS!$M$8=1,IF('C-MNS'!AN26="NS",100,IF('C-MNS'!AN26="N",10,IF('C-MNS'!AN26="c",1,0))),0)</f>
        <v>0</v>
      </c>
      <c r="AO26" s="359">
        <f>IF(MNS!$M$8=2,IF('C-MNS'!AO26="NS",100,IF('C-MNS'!AO26="N",10,IF('C-MNS'!AO26="c",1,0))),0)</f>
        <v>0</v>
      </c>
      <c r="AP26" s="359">
        <f>IF(MNS!M$8=3,IF('C-MNS'!AP26="NS",100,IF('C-MNS'!AP26="N",10,IF('C-MNS'!AP26="c",1,0))),0)</f>
        <v>0</v>
      </c>
      <c r="AQ26" s="359">
        <f>IF(MNS!$O$8=1,IF('C-MNS'!AQ26="NS",100,IF('C-MNS'!AQ26="N",10,IF('C-MNS'!AQ26="c",1,0))),0)</f>
        <v>0</v>
      </c>
      <c r="AR26" s="359">
        <f>IF(MNS!$O$8=2,IF('C-MNS'!AR26="NS",100,IF('C-MNS'!AR26="N",10,IF('C-MNS'!AR26="c",1,0))),0)</f>
        <v>0</v>
      </c>
      <c r="AS26" s="359">
        <f>IF(MNS!O$8=3,IF('C-MNS'!AS26="NS",100,IF('C-MNS'!AS26="N",10,IF('C-MNS'!AS26="c",1,0))),0)</f>
        <v>0</v>
      </c>
      <c r="AT26" s="359">
        <f>IF(MNS!$Z$8=1,IF('C-MNS'!AT26="NS",100,IF('C-MNS'!AT26="N",10,IF('C-MNS'!AT26="c",1,0))),0)</f>
        <v>0</v>
      </c>
      <c r="AU26" s="359">
        <f>IF(MNS!$Z$8=2,IF('C-MNS'!AU26="NS",100,IF('C-MNS'!AU26="N",10,IF('C-MNS'!AU26="c",1,0))),0)</f>
        <v>0</v>
      </c>
      <c r="AV26" s="359">
        <f>IF(MNS!Z$8=3,IF('C-MNS'!AV26="NS",100,IF('C-MNS'!AV26="N",10,IF('C-MNS'!AV26="c",1,0))),0)</f>
        <v>0</v>
      </c>
      <c r="AW26" s="359">
        <f>IF(MNS!$AH$8=1,IF('C-MNS'!AW26="NS",100,IF('C-MNS'!AW26="N",10,IF('C-MNS'!AW26="c",1,0))),0)</f>
        <v>0</v>
      </c>
      <c r="AX26" s="359">
        <f>IF(MNS!$AH$8=2,IF('C-MNS'!AX26="NS",100,IF('C-MNS'!AX26="N",10,IF('C-MNS'!AX26="c",1,0))),0)</f>
        <v>0</v>
      </c>
      <c r="AY26" s="359">
        <f>IF(MNS!$AH$8=3,IF('C-MNS'!AY26="NS",100,IF('C-MNS'!AY26="N",10,IF('C-MNS'!AY26="c",1,0))),0)</f>
        <v>0</v>
      </c>
      <c r="AZ26" s="360">
        <f t="shared" si="0"/>
        <v>0</v>
      </c>
      <c r="BA26" s="360">
        <f t="shared" si="1"/>
        <v>0</v>
      </c>
      <c r="BB26" s="360">
        <f t="shared" si="2"/>
        <v>0</v>
      </c>
      <c r="BC26" s="360">
        <f t="shared" si="3"/>
        <v>0</v>
      </c>
      <c r="BD26" s="361">
        <f>IF(AZ26&gt;0,IF(Perf_potenziale!AZ26&gt;0,IF(BA26&gt;=1,1,IF(BB26&gt;=Perf_potenziale!BB26,1,IF(BB26&gt;0,0.5,IF(BC26&gt;0,0.3,0)))),0),0)</f>
        <v>0</v>
      </c>
      <c r="BE26" s="361">
        <f>IF(BD26=1,3,IF(BD25=1,2,IF(BD24=1,1,0)))</f>
        <v>0</v>
      </c>
      <c r="BF26" s="362">
        <f>IF(BE26=0,BD26+BD25*0.1+BD24*0.01,0)</f>
        <v>0</v>
      </c>
      <c r="BG26" s="349">
        <f t="shared" ref="BG26:BH26" si="5">BE14+BE17+BE20+BE23+BE26</f>
        <v>0</v>
      </c>
      <c r="BH26" s="349">
        <f t="shared" si="5"/>
        <v>0</v>
      </c>
      <c r="BI26" s="348">
        <f>IF(BG26=15,3,IF(BG26&gt;=10,2,IF(BG26&gt;=5,1,0)))</f>
        <v>0</v>
      </c>
      <c r="BJ26" s="348">
        <f>IF(BI26&gt;0,BI26,BH26)</f>
        <v>0</v>
      </c>
      <c r="BK26" s="349">
        <v>1</v>
      </c>
      <c r="BL26" s="350">
        <f>BJ26*BK26</f>
        <v>0</v>
      </c>
    </row>
    <row r="27" spans="1:64" ht="15.75" customHeight="1" thickBot="1">
      <c r="A27" s="590"/>
      <c r="B27" s="538" t="s">
        <v>337</v>
      </c>
      <c r="C27" s="540" t="s">
        <v>404</v>
      </c>
      <c r="D27" s="546" t="s">
        <v>106</v>
      </c>
      <c r="E27" s="363" t="s">
        <v>373</v>
      </c>
      <c r="F27" s="364" t="s">
        <v>405</v>
      </c>
      <c r="G27" s="365">
        <f>IF(MNS!$B$8=1,IF('C-MNS'!G27="NS",100,IF('C-MNS'!G27="N",10,IF('C-MNS'!G27="c",1,0))),0)</f>
        <v>0</v>
      </c>
      <c r="H27" s="365">
        <f>IF(MNS!$B$8=2,IF('C-MNS'!H27="NS",100,IF('C-MNS'!H27="N",10,IF('C-MNS'!H27="c",1,0))),0)</f>
        <v>0</v>
      </c>
      <c r="I27" s="365">
        <f>IF(MNS!B$8=3,IF('C-MNS'!I27="NS",100,IF('C-MNS'!I27="N",10,IF('C-MNS'!I27="c",1,0))),0)</f>
        <v>0</v>
      </c>
      <c r="J27" s="365">
        <f>IF(MNS!$C$8=1,IF('C-MNS'!J27="NS",100,IF('C-MNS'!J27="N",10,IF('C-MNS'!J27="c",1,0))),0)</f>
        <v>0</v>
      </c>
      <c r="K27" s="365">
        <f>IF(MNS!$C$8=2,IF('C-MNS'!K27="NS",100,IF('C-MNS'!K27="N",10,IF('C-MNS'!K27="c",1,0))),0)</f>
        <v>0</v>
      </c>
      <c r="L27" s="365">
        <f>IF(MNS!C$8=3,IF('C-MNS'!L27="NS",100,IF('C-MNS'!L27="N",10,IF('C-MNS'!L27="c",1,0))),0)</f>
        <v>0</v>
      </c>
      <c r="M27" s="365">
        <f>IF(MNS!$D$8=1,IF('C-MNS'!M27="NS",100,IF('C-MNS'!M27="N",10,IF('C-MNS'!M27="c",1,0))),0)</f>
        <v>0</v>
      </c>
      <c r="N27" s="365">
        <f>IF(MNS!$D$8=2,IF('C-MNS'!N27="NS",100,IF('C-MNS'!N27="N",10,IF('C-MNS'!N27="c",1,0))),0)</f>
        <v>0</v>
      </c>
      <c r="O27" s="365">
        <f>IF(MNS!D$8=3,IF('C-MNS'!O27="NS",100,IF('C-MNS'!O27="N",10,IF('C-MNS'!O27="c",1,0))),0)</f>
        <v>0</v>
      </c>
      <c r="P27" s="365">
        <f>IF(MNS!$E$8=1,IF('C-MNS'!P27="NS",100,IF('C-MNS'!P27="N",10,IF('C-MNS'!P27="c",1,0))),0)</f>
        <v>0</v>
      </c>
      <c r="Q27" s="365">
        <f>IF(MNS!$E$8=2,IF('C-MNS'!Q27="NS",100,IF('C-MNS'!Q27="N",10,IF('C-MNS'!Q27="c",1,0))),0)</f>
        <v>0</v>
      </c>
      <c r="R27" s="365">
        <f>IF(MNS!E$8=3,IF('C-MNS'!R27="NS",100,IF('C-MNS'!R27="N",10,IF('C-MNS'!R27="c",1,0))),0)</f>
        <v>0</v>
      </c>
      <c r="S27" s="365">
        <f>IF(MNS!$F$8=1,IF('C-MNS'!S27="NS",100,IF('C-MNS'!S27="N",10,IF('C-MNS'!S27="c",1,0))),0)</f>
        <v>0</v>
      </c>
      <c r="T27" s="365">
        <f>IF(MNS!$F$8=2,IF('C-MNS'!T27="NS",100,IF('C-MNS'!T27="N",10,IF('C-MNS'!T27="c",1,0))),0)</f>
        <v>0</v>
      </c>
      <c r="U27" s="365">
        <f>IF(MNS!F$8=3,IF('C-MNS'!U27="NS",100,IF('C-MNS'!U27="N",10,IF('C-MNS'!U27="c",1,0))),0)</f>
        <v>0</v>
      </c>
      <c r="V27" s="365">
        <f>IF(MNS!$G$8=1,IF('C-MNS'!V27="NS",100,IF('C-MNS'!V27="N",10,IF('C-MNS'!V27="c",1,0))),0)</f>
        <v>0</v>
      </c>
      <c r="W27" s="365">
        <f>IF(MNS!$G$8=2,IF('C-MNS'!W27="NS",100,IF('C-MNS'!W27="N",10,IF('C-MNS'!W27="c",1,0))),0)</f>
        <v>0</v>
      </c>
      <c r="X27" s="365">
        <f>IF(MNS!G$8=3,IF('C-MNS'!X27="NS",100,IF('C-MNS'!X27="N",10,IF('C-MNS'!X27="c",1,0))),0)</f>
        <v>0</v>
      </c>
      <c r="Y27" s="365">
        <f>IF(MNS!$H$8=1,IF('C-MNS'!Y27="NS",100,IF('C-MNS'!Y27="N",10,IF('C-MNS'!Y27="c",1,0))),0)</f>
        <v>0</v>
      </c>
      <c r="Z27" s="365">
        <f>IF(MNS!$H$8=2,IF('C-MNS'!Z27="NS",100,IF('C-MNS'!Z27="N",10,IF('C-MNS'!Z27="c",1,0))),0)</f>
        <v>0</v>
      </c>
      <c r="AA27" s="365">
        <f>IF(MNS!H$8=3,IF('C-MNS'!AA27="NS",100,IF('C-MNS'!AA27="N",10,IF('C-MNS'!AA27="c",1,0))),0)</f>
        <v>0</v>
      </c>
      <c r="AB27" s="365">
        <f>IF(MNS!$I$8=1,IF('C-MNS'!AB27="NS",100,IF('C-MNS'!AB27="N",10,IF('C-MNS'!AB27="c",1,0))),0)</f>
        <v>0</v>
      </c>
      <c r="AC27" s="365">
        <f>IF(MNS!$I$8=2,IF('C-MNS'!AC27="NS",100,IF('C-MNS'!AC27="N",10,IF('C-MNS'!AC27="c",1,0))),0)</f>
        <v>0</v>
      </c>
      <c r="AD27" s="365">
        <f>IF(MNS!I$8=3,IF('C-MNS'!AD27="NS",100,IF('C-MNS'!AD27="N",10,IF('C-MNS'!AD27="c",1,0))),0)</f>
        <v>0</v>
      </c>
      <c r="AE27" s="365">
        <f>IF(MNS!$J$8=1,IF('C-MNS'!AE27="NS",100,IF('C-MNS'!AE27="N",10,IF('C-MNS'!AE27="c",1,0))),0)</f>
        <v>0</v>
      </c>
      <c r="AF27" s="365">
        <f>IF(MNS!$J$8=2,IF('C-MNS'!AF27="NS",100,IF('C-MNS'!AF27="N",10,IF('C-MNS'!AF27="c",1,0))),0)</f>
        <v>0</v>
      </c>
      <c r="AG27" s="365">
        <f>IF(MNS!J$8=3,IF('C-MNS'!AG27="NS",100,IF('C-MNS'!AG27="N",10,IF('C-MNS'!AG27="c",1,0))),0)</f>
        <v>0</v>
      </c>
      <c r="AH27" s="365">
        <f>IF(MNS!$K$8=1,IF('C-MNS'!AH27="NS",100,IF('C-MNS'!AH27="N",10,IF('C-MNS'!AH27="c",1,0))),0)</f>
        <v>0</v>
      </c>
      <c r="AI27" s="365">
        <f>IF(MNS!$K$8=2,IF('C-MNS'!AI27="NS",100,IF('C-MNS'!AI27="N",10,IF('C-MNS'!AI27="c",1,0))),0)</f>
        <v>0</v>
      </c>
      <c r="AJ27" s="365">
        <f>IF(MNS!K$8=3,IF('C-MNS'!AJ27="NS",100,IF('C-MNS'!AJ27="N",10,IF('C-MNS'!AJ27="c",1,0))),0)</f>
        <v>0</v>
      </c>
      <c r="AK27" s="365">
        <f>IF(MNS!$L$8=1,IF('C-MNS'!AK27="NS",100,IF('C-MNS'!AK27="N",10,IF('C-MNS'!AK27="c",1,0))),0)</f>
        <v>0</v>
      </c>
      <c r="AL27" s="365">
        <f>IF(MNS!$L$8=2,IF('C-MNS'!AL27="NS",100,IF('C-MNS'!AL27="N",10,IF('C-MNS'!AL27="c",1,0))),0)</f>
        <v>0</v>
      </c>
      <c r="AM27" s="365">
        <f>IF(MNS!L$8=3,IF('C-MNS'!AM27="NS",100,IF('C-MNS'!AM27="N",10,IF('C-MNS'!AM27="c",1,0))),0)</f>
        <v>0</v>
      </c>
      <c r="AN27" s="365">
        <f>IF(MNS!$M$8=1,IF('C-MNS'!AN27="NS",100,IF('C-MNS'!AN27="N",10,IF('C-MNS'!AN27="c",1,0))),0)</f>
        <v>0</v>
      </c>
      <c r="AO27" s="365">
        <f>IF(MNS!$M$8=2,IF('C-MNS'!AO27="NS",100,IF('C-MNS'!AO27="N",10,IF('C-MNS'!AO27="c",1,0))),0)</f>
        <v>0</v>
      </c>
      <c r="AP27" s="365">
        <f>IF(MNS!M$8=3,IF('C-MNS'!AP27="NS",100,IF('C-MNS'!AP27="N",10,IF('C-MNS'!AP27="c",1,0))),0)</f>
        <v>0</v>
      </c>
      <c r="AQ27" s="365">
        <f>IF(MNS!$O$8=1,IF('C-MNS'!AQ27="NS",100,IF('C-MNS'!AQ27="N",10,IF('C-MNS'!AQ27="c",1,0))),0)</f>
        <v>0</v>
      </c>
      <c r="AR27" s="365">
        <f>IF(MNS!$O$8=2,IF('C-MNS'!AR27="NS",100,IF('C-MNS'!AR27="N",10,IF('C-MNS'!AR27="c",1,0))),0)</f>
        <v>0</v>
      </c>
      <c r="AS27" s="365">
        <f>IF(MNS!O$8=3,IF('C-MNS'!AS27="NS",100,IF('C-MNS'!AS27="N",10,IF('C-MNS'!AS27="c",1,0))),0)</f>
        <v>0</v>
      </c>
      <c r="AT27" s="365">
        <f>IF(MNS!$Z$8=1,IF('C-MNS'!AT27="NS",100,IF('C-MNS'!AT27="N",10,IF('C-MNS'!AT27="c",1,0))),0)</f>
        <v>0</v>
      </c>
      <c r="AU27" s="365">
        <f>IF(MNS!$Z$8=2,IF('C-MNS'!AU27="NS",100,IF('C-MNS'!AU27="N",10,IF('C-MNS'!AU27="c",1,0))),0)</f>
        <v>0</v>
      </c>
      <c r="AV27" s="365">
        <f>IF(MNS!Z$8=3,IF('C-MNS'!AV27="NS",100,IF('C-MNS'!AV27="N",10,IF('C-MNS'!AV27="c",1,0))),0)</f>
        <v>0</v>
      </c>
      <c r="AW27" s="365">
        <f>IF(MNS!$AH$8=1,IF('C-MNS'!AW27="NS",100,IF('C-MNS'!AW27="N",10,IF('C-MNS'!AW27="c",1,0))),0)</f>
        <v>0</v>
      </c>
      <c r="AX27" s="365">
        <f>IF(MNS!$AH$8=2,IF('C-MNS'!AX27="NS",100,IF('C-MNS'!AX27="N",10,IF('C-MNS'!AX27="c",1,0))),0)</f>
        <v>0</v>
      </c>
      <c r="AY27" s="365">
        <f>IF(MNS!$AH$8=3,IF('C-MNS'!AY27="NS",100,IF('C-MNS'!AY27="N",10,IF('C-MNS'!AY27="c",1,0))),0)</f>
        <v>0</v>
      </c>
      <c r="AZ27" s="366">
        <f t="shared" si="0"/>
        <v>0</v>
      </c>
      <c r="BA27" s="366">
        <f t="shared" si="1"/>
        <v>0</v>
      </c>
      <c r="BB27" s="366">
        <f t="shared" si="2"/>
        <v>0</v>
      </c>
      <c r="BC27" s="366">
        <f t="shared" si="3"/>
        <v>0</v>
      </c>
      <c r="BD27" s="367">
        <f>IF(AZ27&gt;0,IF(Perf_potenziale!AZ27&gt;0,IF(BA27&gt;=1,1,IF(BB27&gt;=Perf_potenziale!BB27,1,IF(BB27&gt;0,0.5,IF(BC27&gt;0,0.3,0)))),0),0)</f>
        <v>0</v>
      </c>
      <c r="BE27" s="367"/>
      <c r="BF27" s="368"/>
      <c r="BG27" s="339"/>
      <c r="BH27" s="339"/>
      <c r="BI27" s="339"/>
      <c r="BJ27" s="340"/>
      <c r="BK27" s="339"/>
      <c r="BL27" s="341"/>
    </row>
    <row r="28" spans="1:64" ht="15.75" customHeight="1" thickBot="1">
      <c r="A28" s="590"/>
      <c r="B28" s="437"/>
      <c r="C28" s="541"/>
      <c r="D28" s="547"/>
      <c r="E28" s="250" t="s">
        <v>375</v>
      </c>
      <c r="F28" s="251" t="s">
        <v>406</v>
      </c>
      <c r="G28" s="252">
        <f>IF(MNS!$B$8=1,IF('C-MNS'!G28="NS",100,IF('C-MNS'!G28="N",10,IF('C-MNS'!G28="c",1,0))),0)</f>
        <v>0</v>
      </c>
      <c r="H28" s="252">
        <f>IF(MNS!$B$8=2,IF('C-MNS'!H28="NS",100,IF('C-MNS'!H28="N",10,IF('C-MNS'!H28="c",1,0))),0)</f>
        <v>0</v>
      </c>
      <c r="I28" s="252">
        <f>IF(MNS!B$8=3,IF('C-MNS'!I28="NS",100,IF('C-MNS'!I28="N",10,IF('C-MNS'!I28="c",1,0))),0)</f>
        <v>0</v>
      </c>
      <c r="J28" s="252">
        <f>IF(MNS!$C$8=1,IF('C-MNS'!J28="NS",100,IF('C-MNS'!J28="N",10,IF('C-MNS'!J28="c",1,0))),0)</f>
        <v>0</v>
      </c>
      <c r="K28" s="252">
        <f>IF(MNS!$C$8=2,IF('C-MNS'!K28="NS",100,IF('C-MNS'!K28="N",10,IF('C-MNS'!K28="c",1,0))),0)</f>
        <v>0</v>
      </c>
      <c r="L28" s="252">
        <f>IF(MNS!C$8=3,IF('C-MNS'!L28="NS",100,IF('C-MNS'!L28="N",10,IF('C-MNS'!L28="c",1,0))),0)</f>
        <v>0</v>
      </c>
      <c r="M28" s="252">
        <f>IF(MNS!$D$8=1,IF('C-MNS'!M28="NS",100,IF('C-MNS'!M28="N",10,IF('C-MNS'!M28="c",1,0))),0)</f>
        <v>0</v>
      </c>
      <c r="N28" s="252">
        <f>IF(MNS!$D$8=2,IF('C-MNS'!N28="NS",100,IF('C-MNS'!N28="N",10,IF('C-MNS'!N28="c",1,0))),0)</f>
        <v>0</v>
      </c>
      <c r="O28" s="252">
        <f>IF(MNS!D$8=3,IF('C-MNS'!O28="NS",100,IF('C-MNS'!O28="N",10,IF('C-MNS'!O28="c",1,0))),0)</f>
        <v>0</v>
      </c>
      <c r="P28" s="252">
        <f>IF(MNS!$E$8=1,IF('C-MNS'!P28="NS",100,IF('C-MNS'!P28="N",10,IF('C-MNS'!P28="c",1,0))),0)</f>
        <v>0</v>
      </c>
      <c r="Q28" s="252">
        <f>IF(MNS!$E$8=2,IF('C-MNS'!Q28="NS",100,IF('C-MNS'!Q28="N",10,IF('C-MNS'!Q28="c",1,0))),0)</f>
        <v>0</v>
      </c>
      <c r="R28" s="252">
        <f>IF(MNS!E$8=3,IF('C-MNS'!R28="NS",100,IF('C-MNS'!R28="N",10,IF('C-MNS'!R28="c",1,0))),0)</f>
        <v>0</v>
      </c>
      <c r="S28" s="252">
        <f>IF(MNS!$F$8=1,IF('C-MNS'!S28="NS",100,IF('C-MNS'!S28="N",10,IF('C-MNS'!S28="c",1,0))),0)</f>
        <v>0</v>
      </c>
      <c r="T28" s="252">
        <f>IF(MNS!$F$8=2,IF('C-MNS'!T28="NS",100,IF('C-MNS'!T28="N",10,IF('C-MNS'!T28="c",1,0))),0)</f>
        <v>0</v>
      </c>
      <c r="U28" s="252">
        <f>IF(MNS!F$8=3,IF('C-MNS'!U28="NS",100,IF('C-MNS'!U28="N",10,IF('C-MNS'!U28="c",1,0))),0)</f>
        <v>0</v>
      </c>
      <c r="V28" s="252">
        <f>IF(MNS!$G$8=1,IF('C-MNS'!V28="NS",100,IF('C-MNS'!V28="N",10,IF('C-MNS'!V28="c",1,0))),0)</f>
        <v>0</v>
      </c>
      <c r="W28" s="252">
        <f>IF(MNS!$G$8=2,IF('C-MNS'!W28="NS",100,IF('C-MNS'!W28="N",10,IF('C-MNS'!W28="c",1,0))),0)</f>
        <v>0</v>
      </c>
      <c r="X28" s="252">
        <f>IF(MNS!G$8=3,IF('C-MNS'!X28="NS",100,IF('C-MNS'!X28="N",10,IF('C-MNS'!X28="c",1,0))),0)</f>
        <v>0</v>
      </c>
      <c r="Y28" s="252">
        <f>IF(MNS!$H$8=1,IF('C-MNS'!Y28="NS",100,IF('C-MNS'!Y28="N",10,IF('C-MNS'!Y28="c",1,0))),0)</f>
        <v>0</v>
      </c>
      <c r="Z28" s="252">
        <f>IF(MNS!$H$8=2,IF('C-MNS'!Z28="NS",100,IF('C-MNS'!Z28="N",10,IF('C-MNS'!Z28="c",1,0))),0)</f>
        <v>0</v>
      </c>
      <c r="AA28" s="252">
        <f>IF(MNS!H$8=3,IF('C-MNS'!AA28="NS",100,IF('C-MNS'!AA28="N",10,IF('C-MNS'!AA28="c",1,0))),0)</f>
        <v>0</v>
      </c>
      <c r="AB28" s="252">
        <f>IF(MNS!$I$8=1,IF('C-MNS'!AB28="NS",100,IF('C-MNS'!AB28="N",10,IF('C-MNS'!AB28="c",1,0))),0)</f>
        <v>0</v>
      </c>
      <c r="AC28" s="252">
        <f>IF(MNS!$I$8=2,IF('C-MNS'!AC28="NS",100,IF('C-MNS'!AC28="N",10,IF('C-MNS'!AC28="c",1,0))),0)</f>
        <v>0</v>
      </c>
      <c r="AD28" s="252">
        <f>IF(MNS!I$8=3,IF('C-MNS'!AD28="NS",100,IF('C-MNS'!AD28="N",10,IF('C-MNS'!AD28="c",1,0))),0)</f>
        <v>0</v>
      </c>
      <c r="AE28" s="252">
        <f>IF(MNS!$J$8=1,IF('C-MNS'!AE28="NS",100,IF('C-MNS'!AE28="N",10,IF('C-MNS'!AE28="c",1,0))),0)</f>
        <v>0</v>
      </c>
      <c r="AF28" s="252">
        <f>IF(MNS!$J$8=2,IF('C-MNS'!AF28="NS",100,IF('C-MNS'!AF28="N",10,IF('C-MNS'!AF28="c",1,0))),0)</f>
        <v>0</v>
      </c>
      <c r="AG28" s="252">
        <f>IF(MNS!J$8=3,IF('C-MNS'!AG28="NS",100,IF('C-MNS'!AG28="N",10,IF('C-MNS'!AG28="c",1,0))),0)</f>
        <v>0</v>
      </c>
      <c r="AH28" s="252">
        <f>IF(MNS!$K$8=1,IF('C-MNS'!AH28="NS",100,IF('C-MNS'!AH28="N",10,IF('C-MNS'!AH28="c",1,0))),0)</f>
        <v>0</v>
      </c>
      <c r="AI28" s="252">
        <f>IF(MNS!$K$8=2,IF('C-MNS'!AI28="NS",100,IF('C-MNS'!AI28="N",10,IF('C-MNS'!AI28="c",1,0))),0)</f>
        <v>0</v>
      </c>
      <c r="AJ28" s="252">
        <f>IF(MNS!K$8=3,IF('C-MNS'!AJ28="NS",100,IF('C-MNS'!AJ28="N",10,IF('C-MNS'!AJ28="c",1,0))),0)</f>
        <v>0</v>
      </c>
      <c r="AK28" s="252">
        <f>IF(MNS!$L$8=1,IF('C-MNS'!AK28="NS",100,IF('C-MNS'!AK28="N",10,IF('C-MNS'!AK28="c",1,0))),0)</f>
        <v>0</v>
      </c>
      <c r="AL28" s="252">
        <f>IF(MNS!$L$8=2,IF('C-MNS'!AL28="NS",100,IF('C-MNS'!AL28="N",10,IF('C-MNS'!AL28="c",1,0))),0)</f>
        <v>0</v>
      </c>
      <c r="AM28" s="252">
        <f>IF(MNS!L$8=3,IF('C-MNS'!AM28="NS",100,IF('C-MNS'!AM28="N",10,IF('C-MNS'!AM28="c",1,0))),0)</f>
        <v>0</v>
      </c>
      <c r="AN28" s="252">
        <f>IF(MNS!$M$8=1,IF('C-MNS'!AN28="NS",100,IF('C-MNS'!AN28="N",10,IF('C-MNS'!AN28="c",1,0))),0)</f>
        <v>0</v>
      </c>
      <c r="AO28" s="252">
        <f>IF(MNS!$M$8=2,IF('C-MNS'!AO28="NS",100,IF('C-MNS'!AO28="N",10,IF('C-MNS'!AO28="c",1,0))),0)</f>
        <v>0</v>
      </c>
      <c r="AP28" s="252">
        <f>IF(MNS!M$8=3,IF('C-MNS'!AP28="NS",100,IF('C-MNS'!AP28="N",10,IF('C-MNS'!AP28="c",1,0))),0)</f>
        <v>0</v>
      </c>
      <c r="AQ28" s="252">
        <f>IF(MNS!$O$8=1,IF('C-MNS'!AQ28="NS",100,IF('C-MNS'!AQ28="N",10,IF('C-MNS'!AQ28="c",1,0))),0)</f>
        <v>0</v>
      </c>
      <c r="AR28" s="252">
        <f>IF(MNS!$O$8=2,IF('C-MNS'!AR28="NS",100,IF('C-MNS'!AR28="N",10,IF('C-MNS'!AR28="c",1,0))),0)</f>
        <v>0</v>
      </c>
      <c r="AS28" s="252">
        <f>IF(MNS!O$8=3,IF('C-MNS'!AS28="NS",100,IF('C-MNS'!AS28="N",10,IF('C-MNS'!AS28="c",1,0))),0)</f>
        <v>0</v>
      </c>
      <c r="AT28" s="252">
        <f>IF(MNS!$Z$8=1,IF('C-MNS'!AT28="NS",100,IF('C-MNS'!AT28="N",10,IF('C-MNS'!AT28="c",1,0))),0)</f>
        <v>0</v>
      </c>
      <c r="AU28" s="252">
        <f>IF(MNS!$Z$8=2,IF('C-MNS'!AU28="NS",100,IF('C-MNS'!AU28="N",10,IF('C-MNS'!AU28="c",1,0))),0)</f>
        <v>0</v>
      </c>
      <c r="AV28" s="252">
        <f>IF(MNS!Z$8=3,IF('C-MNS'!AV28="NS",100,IF('C-MNS'!AV28="N",10,IF('C-MNS'!AV28="c",1,0))),0)</f>
        <v>0</v>
      </c>
      <c r="AW28" s="252">
        <f>IF(MNS!$AH$8=1,IF('C-MNS'!AW28="NS",100,IF('C-MNS'!AW28="N",10,IF('C-MNS'!AW28="c",1,0))),0)</f>
        <v>0</v>
      </c>
      <c r="AX28" s="252">
        <f>IF(MNS!$AH$8=2,IF('C-MNS'!AX28="NS",100,IF('C-MNS'!AX28="N",10,IF('C-MNS'!AX28="c",1,0))),0)</f>
        <v>0</v>
      </c>
      <c r="AY28" s="252">
        <f>IF(MNS!$AH$8=3,IF('C-MNS'!AY28="NS",100,IF('C-MNS'!AY28="N",10,IF('C-MNS'!AY28="c",1,0))),0)</f>
        <v>0</v>
      </c>
      <c r="AZ28" s="253">
        <f t="shared" si="0"/>
        <v>0</v>
      </c>
      <c r="BA28" s="253">
        <f t="shared" si="1"/>
        <v>0</v>
      </c>
      <c r="BB28" s="253">
        <f t="shared" si="2"/>
        <v>0</v>
      </c>
      <c r="BC28" s="253">
        <f t="shared" si="3"/>
        <v>0</v>
      </c>
      <c r="BD28" s="255">
        <f>IF(AZ28&gt;0,IF(Perf_potenziale!AZ28&gt;0,IF(BA28&gt;=1,1,IF(BB28&gt;=Perf_potenziale!BB28,1,IF(BB28&gt;0,0.5,IF(BC28&gt;0,0.3,0)))),0),0)</f>
        <v>0</v>
      </c>
      <c r="BE28" s="255"/>
      <c r="BF28" s="263"/>
      <c r="BG28" s="254"/>
      <c r="BH28" s="254"/>
      <c r="BI28" s="254"/>
      <c r="BJ28" s="99"/>
      <c r="BK28" s="254"/>
      <c r="BL28" s="342"/>
    </row>
    <row r="29" spans="1:64" ht="15.75" customHeight="1">
      <c r="A29" s="590"/>
      <c r="B29" s="437"/>
      <c r="C29" s="542"/>
      <c r="D29" s="548"/>
      <c r="E29" s="278" t="s">
        <v>377</v>
      </c>
      <c r="F29" s="279" t="s">
        <v>407</v>
      </c>
      <c r="G29" s="280">
        <f>IF(MNS!$B$8=1,IF('C-MNS'!G29="NS",100,IF('C-MNS'!G29="N",10,IF('C-MNS'!G29="c",1,0))),0)</f>
        <v>0</v>
      </c>
      <c r="H29" s="280">
        <f>IF(MNS!$B$8=2,IF('C-MNS'!H29="NS",100,IF('C-MNS'!H29="N",10,IF('C-MNS'!H29="c",1,0))),0)</f>
        <v>0</v>
      </c>
      <c r="I29" s="280">
        <f>IF(MNS!B$8=3,IF('C-MNS'!I29="NS",100,IF('C-MNS'!I29="N",10,IF('C-MNS'!I29="c",1,0))),0)</f>
        <v>0</v>
      </c>
      <c r="J29" s="280">
        <f>IF(MNS!$C$8=1,IF('C-MNS'!J29="NS",100,IF('C-MNS'!J29="N",10,IF('C-MNS'!J29="c",1,0))),0)</f>
        <v>0</v>
      </c>
      <c r="K29" s="280">
        <f>IF(MNS!$C$8=2,IF('C-MNS'!K29="NS",100,IF('C-MNS'!K29="N",10,IF('C-MNS'!K29="c",1,0))),0)</f>
        <v>0</v>
      </c>
      <c r="L29" s="280">
        <f>IF(MNS!C$8=3,IF('C-MNS'!L29="NS",100,IF('C-MNS'!L29="N",10,IF('C-MNS'!L29="c",1,0))),0)</f>
        <v>0</v>
      </c>
      <c r="M29" s="280">
        <f>IF(MNS!$D$8=1,IF('C-MNS'!M29="NS",100,IF('C-MNS'!M29="N",10,IF('C-MNS'!M29="c",1,0))),0)</f>
        <v>0</v>
      </c>
      <c r="N29" s="280">
        <f>IF(MNS!$D$8=2,IF('C-MNS'!N29="NS",100,IF('C-MNS'!N29="N",10,IF('C-MNS'!N29="c",1,0))),0)</f>
        <v>0</v>
      </c>
      <c r="O29" s="280">
        <f>IF(MNS!D$8=3,IF('C-MNS'!O29="NS",100,IF('C-MNS'!O29="N",10,IF('C-MNS'!O29="c",1,0))),0)</f>
        <v>0</v>
      </c>
      <c r="P29" s="280">
        <f>IF(MNS!$E$8=1,IF('C-MNS'!P29="NS",100,IF('C-MNS'!P29="N",10,IF('C-MNS'!P29="c",1,0))),0)</f>
        <v>0</v>
      </c>
      <c r="Q29" s="280">
        <f>IF(MNS!$E$8=2,IF('C-MNS'!Q29="NS",100,IF('C-MNS'!Q29="N",10,IF('C-MNS'!Q29="c",1,0))),0)</f>
        <v>0</v>
      </c>
      <c r="R29" s="280">
        <f>IF(MNS!E$8=3,IF('C-MNS'!R29="NS",100,IF('C-MNS'!R29="N",10,IF('C-MNS'!R29="c",1,0))),0)</f>
        <v>0</v>
      </c>
      <c r="S29" s="280">
        <f>IF(MNS!$F$8=1,IF('C-MNS'!S29="NS",100,IF('C-MNS'!S29="N",10,IF('C-MNS'!S29="c",1,0))),0)</f>
        <v>0</v>
      </c>
      <c r="T29" s="280">
        <f>IF(MNS!$F$8=2,IF('C-MNS'!T29="NS",100,IF('C-MNS'!T29="N",10,IF('C-MNS'!T29="c",1,0))),0)</f>
        <v>0</v>
      </c>
      <c r="U29" s="280">
        <f>IF(MNS!F$8=3,IF('C-MNS'!U29="NS",100,IF('C-MNS'!U29="N",10,IF('C-MNS'!U29="c",1,0))),0)</f>
        <v>0</v>
      </c>
      <c r="V29" s="280">
        <f>IF(MNS!$G$8=1,IF('C-MNS'!V29="NS",100,IF('C-MNS'!V29="N",10,IF('C-MNS'!V29="c",1,0))),0)</f>
        <v>0</v>
      </c>
      <c r="W29" s="280">
        <f>IF(MNS!$G$8=2,IF('C-MNS'!W29="NS",100,IF('C-MNS'!W29="N",10,IF('C-MNS'!W29="c",1,0))),0)</f>
        <v>0</v>
      </c>
      <c r="X29" s="280">
        <f>IF(MNS!G$8=3,IF('C-MNS'!X29="NS",100,IF('C-MNS'!X29="N",10,IF('C-MNS'!X29="c",1,0))),0)</f>
        <v>0</v>
      </c>
      <c r="Y29" s="280">
        <f>IF(MNS!$H$8=1,IF('C-MNS'!Y29="NS",100,IF('C-MNS'!Y29="N",10,IF('C-MNS'!Y29="c",1,0))),0)</f>
        <v>0</v>
      </c>
      <c r="Z29" s="280">
        <f>IF(MNS!$H$8=2,IF('C-MNS'!Z29="NS",100,IF('C-MNS'!Z29="N",10,IF('C-MNS'!Z29="c",1,0))),0)</f>
        <v>0</v>
      </c>
      <c r="AA29" s="280">
        <f>IF(MNS!H$8=3,IF('C-MNS'!AA29="NS",100,IF('C-MNS'!AA29="N",10,IF('C-MNS'!AA29="c",1,0))),0)</f>
        <v>0</v>
      </c>
      <c r="AB29" s="280">
        <f>IF(MNS!$I$8=1,IF('C-MNS'!AB29="NS",100,IF('C-MNS'!AB29="N",10,IF('C-MNS'!AB29="c",1,0))),0)</f>
        <v>0</v>
      </c>
      <c r="AC29" s="280">
        <f>IF(MNS!$I$8=2,IF('C-MNS'!AC29="NS",100,IF('C-MNS'!AC29="N",10,IF('C-MNS'!AC29="c",1,0))),0)</f>
        <v>0</v>
      </c>
      <c r="AD29" s="280">
        <f>IF(MNS!I$8=3,IF('C-MNS'!AD29="NS",100,IF('C-MNS'!AD29="N",10,IF('C-MNS'!AD29="c",1,0))),0)</f>
        <v>0</v>
      </c>
      <c r="AE29" s="280">
        <f>IF(MNS!$J$8=1,IF('C-MNS'!AE29="NS",100,IF('C-MNS'!AE29="N",10,IF('C-MNS'!AE29="c",1,0))),0)</f>
        <v>0</v>
      </c>
      <c r="AF29" s="280">
        <f>IF(MNS!$J$8=2,IF('C-MNS'!AF29="NS",100,IF('C-MNS'!AF29="N",10,IF('C-MNS'!AF29="c",1,0))),0)</f>
        <v>0</v>
      </c>
      <c r="AG29" s="280">
        <f>IF(MNS!J$8=3,IF('C-MNS'!AG29="NS",100,IF('C-MNS'!AG29="N",10,IF('C-MNS'!AG29="c",1,0))),0)</f>
        <v>0</v>
      </c>
      <c r="AH29" s="280">
        <f>IF(MNS!$K$8=1,IF('C-MNS'!AH29="NS",100,IF('C-MNS'!AH29="N",10,IF('C-MNS'!AH29="c",1,0))),0)</f>
        <v>0</v>
      </c>
      <c r="AI29" s="280">
        <f>IF(MNS!$K$8=2,IF('C-MNS'!AI29="NS",100,IF('C-MNS'!AI29="N",10,IF('C-MNS'!AI29="c",1,0))),0)</f>
        <v>0</v>
      </c>
      <c r="AJ29" s="280">
        <f>IF(MNS!K$8=3,IF('C-MNS'!AJ29="NS",100,IF('C-MNS'!AJ29="N",10,IF('C-MNS'!AJ29="c",1,0))),0)</f>
        <v>0</v>
      </c>
      <c r="AK29" s="280">
        <f>IF(MNS!$L$8=1,IF('C-MNS'!AK29="NS",100,IF('C-MNS'!AK29="N",10,IF('C-MNS'!AK29="c",1,0))),0)</f>
        <v>0</v>
      </c>
      <c r="AL29" s="280">
        <f>IF(MNS!$L$8=2,IF('C-MNS'!AL29="NS",100,IF('C-MNS'!AL29="N",10,IF('C-MNS'!AL29="c",1,0))),0)</f>
        <v>0</v>
      </c>
      <c r="AM29" s="280">
        <f>IF(MNS!L$8=3,IF('C-MNS'!AM29="NS",100,IF('C-MNS'!AM29="N",10,IF('C-MNS'!AM29="c",1,0))),0)</f>
        <v>0</v>
      </c>
      <c r="AN29" s="280">
        <f>IF(MNS!$M$8=1,IF('C-MNS'!AN29="NS",100,IF('C-MNS'!AN29="N",10,IF('C-MNS'!AN29="c",1,0))),0)</f>
        <v>0</v>
      </c>
      <c r="AO29" s="280">
        <f>IF(MNS!$M$8=2,IF('C-MNS'!AO29="NS",100,IF('C-MNS'!AO29="N",10,IF('C-MNS'!AO29="c",1,0))),0)</f>
        <v>0</v>
      </c>
      <c r="AP29" s="280">
        <f>IF(MNS!M$8=3,IF('C-MNS'!AP29="NS",100,IF('C-MNS'!AP29="N",10,IF('C-MNS'!AP29="c",1,0))),0)</f>
        <v>0</v>
      </c>
      <c r="AQ29" s="280">
        <f>IF(MNS!$O$8=1,IF('C-MNS'!AQ29="NS",100,IF('C-MNS'!AQ29="N",10,IF('C-MNS'!AQ29="c",1,0))),0)</f>
        <v>0</v>
      </c>
      <c r="AR29" s="280">
        <f>IF(MNS!$O$8=2,IF('C-MNS'!AR29="NS",100,IF('C-MNS'!AR29="N",10,IF('C-MNS'!AR29="c",1,0))),0)</f>
        <v>0</v>
      </c>
      <c r="AS29" s="280">
        <f>IF(MNS!O$8=3,IF('C-MNS'!AS29="NS",100,IF('C-MNS'!AS29="N",10,IF('C-MNS'!AS29="c",1,0))),0)</f>
        <v>0</v>
      </c>
      <c r="AT29" s="280">
        <f>IF(MNS!$Z$8=1,IF('C-MNS'!AT29="NS",100,IF('C-MNS'!AT29="N",10,IF('C-MNS'!AT29="c",1,0))),0)</f>
        <v>0</v>
      </c>
      <c r="AU29" s="280">
        <f>IF(MNS!$Z$8=2,IF('C-MNS'!AU29="NS",100,IF('C-MNS'!AU29="N",10,IF('C-MNS'!AU29="c",1,0))),0)</f>
        <v>0</v>
      </c>
      <c r="AV29" s="280">
        <f>IF(MNS!Z$8=3,IF('C-MNS'!AV29="NS",100,IF('C-MNS'!AV29="N",10,IF('C-MNS'!AV29="c",1,0))),0)</f>
        <v>0</v>
      </c>
      <c r="AW29" s="280">
        <f>IF(MNS!$AH$8=1,IF('C-MNS'!AW29="NS",100,IF('C-MNS'!AW29="N",10,IF('C-MNS'!AW29="c",1,0))),0)</f>
        <v>0</v>
      </c>
      <c r="AX29" s="280">
        <f>IF(MNS!$AH$8=2,IF('C-MNS'!AX29="NS",100,IF('C-MNS'!AX29="N",10,IF('C-MNS'!AX29="c",1,0))),0)</f>
        <v>0</v>
      </c>
      <c r="AY29" s="280">
        <f>IF(MNS!$AH$8=3,IF('C-MNS'!AY29="NS",100,IF('C-MNS'!AY29="N",10,IF('C-MNS'!AY29="c",1,0))),0)</f>
        <v>0</v>
      </c>
      <c r="AZ29" s="256">
        <f t="shared" si="0"/>
        <v>0</v>
      </c>
      <c r="BA29" s="256">
        <f t="shared" si="1"/>
        <v>0</v>
      </c>
      <c r="BB29" s="256">
        <f t="shared" si="2"/>
        <v>0</v>
      </c>
      <c r="BC29" s="256">
        <f t="shared" si="3"/>
        <v>0</v>
      </c>
      <c r="BD29" s="258">
        <f>IF(AZ29&gt;0,IF(Perf_potenziale!AZ29&gt;0,IF(BA29&gt;=1,1,IF(BB29&gt;=Perf_potenziale!BB29,1,IF(BB29&gt;0,0.5,IF(BC29&gt;0,0.3,0)))),0),0)</f>
        <v>0</v>
      </c>
      <c r="BE29" s="258">
        <f>IF(BD29=1,3,IF(BD28=1,2,IF(BD27=1,1,0)))</f>
        <v>0</v>
      </c>
      <c r="BF29" s="281">
        <f>IF(BE29=0,BD29+BD28*0.1+BD27*0.01,0)</f>
        <v>0</v>
      </c>
      <c r="BG29" s="254"/>
      <c r="BH29" s="254"/>
      <c r="BI29" s="254"/>
      <c r="BJ29" s="99"/>
      <c r="BK29" s="254"/>
      <c r="BL29" s="342"/>
    </row>
    <row r="30" spans="1:64" ht="15.75" customHeight="1" thickBot="1">
      <c r="A30" s="590"/>
      <c r="B30" s="437"/>
      <c r="C30" s="543" t="s">
        <v>408</v>
      </c>
      <c r="D30" s="549" t="s">
        <v>108</v>
      </c>
      <c r="E30" s="264" t="s">
        <v>373</v>
      </c>
      <c r="F30" s="265" t="s">
        <v>409</v>
      </c>
      <c r="G30" s="266">
        <f>IF(MNS!$B$8=1,IF('C-MNS'!G30="NS",100,IF('C-MNS'!G30="N",10,IF('C-MNS'!G30="c",1,0))),0)</f>
        <v>0</v>
      </c>
      <c r="H30" s="266">
        <f>IF(MNS!$B$8=2,IF('C-MNS'!H30="NS",100,IF('C-MNS'!H30="N",10,IF('C-MNS'!H30="c",1,0))),0)</f>
        <v>0</v>
      </c>
      <c r="I30" s="266">
        <f>IF(MNS!B$8=3,IF('C-MNS'!I30="NS",100,IF('C-MNS'!I30="N",10,IF('C-MNS'!I30="c",1,0))),0)</f>
        <v>0</v>
      </c>
      <c r="J30" s="266">
        <f>IF(MNS!$C$8=1,IF('C-MNS'!J30="NS",100,IF('C-MNS'!J30="N",10,IF('C-MNS'!J30="c",1,0))),0)</f>
        <v>0</v>
      </c>
      <c r="K30" s="266">
        <f>IF(MNS!$C$8=2,IF('C-MNS'!K30="NS",100,IF('C-MNS'!K30="N",10,IF('C-MNS'!K30="c",1,0))),0)</f>
        <v>0</v>
      </c>
      <c r="L30" s="266">
        <f>IF(MNS!C$8=3,IF('C-MNS'!L30="NS",100,IF('C-MNS'!L30="N",10,IF('C-MNS'!L30="c",1,0))),0)</f>
        <v>0</v>
      </c>
      <c r="M30" s="266">
        <f>IF(MNS!$D$8=1,IF('C-MNS'!M30="NS",100,IF('C-MNS'!M30="N",10,IF('C-MNS'!M30="c",1,0))),0)</f>
        <v>0</v>
      </c>
      <c r="N30" s="266">
        <f>IF(MNS!$D$8=2,IF('C-MNS'!N30="NS",100,IF('C-MNS'!N30="N",10,IF('C-MNS'!N30="c",1,0))),0)</f>
        <v>0</v>
      </c>
      <c r="O30" s="266">
        <f>IF(MNS!D$8=3,IF('C-MNS'!O30="NS",100,IF('C-MNS'!O30="N",10,IF('C-MNS'!O30="c",1,0))),0)</f>
        <v>0</v>
      </c>
      <c r="P30" s="266">
        <f>IF(MNS!$E$8=1,IF('C-MNS'!P30="NS",100,IF('C-MNS'!P30="N",10,IF('C-MNS'!P30="c",1,0))),0)</f>
        <v>0</v>
      </c>
      <c r="Q30" s="266">
        <f>IF(MNS!$E$8=2,IF('C-MNS'!Q30="NS",100,IF('C-MNS'!Q30="N",10,IF('C-MNS'!Q30="c",1,0))),0)</f>
        <v>0</v>
      </c>
      <c r="R30" s="266">
        <f>IF(MNS!E$8=3,IF('C-MNS'!R30="NS",100,IF('C-MNS'!R30="N",10,IF('C-MNS'!R30="c",1,0))),0)</f>
        <v>0</v>
      </c>
      <c r="S30" s="266">
        <f>IF(MNS!$F$8=1,IF('C-MNS'!S30="NS",100,IF('C-MNS'!S30="N",10,IF('C-MNS'!S30="c",1,0))),0)</f>
        <v>0</v>
      </c>
      <c r="T30" s="266">
        <f>IF(MNS!$F$8=2,IF('C-MNS'!T30="NS",100,IF('C-MNS'!T30="N",10,IF('C-MNS'!T30="c",1,0))),0)</f>
        <v>0</v>
      </c>
      <c r="U30" s="266">
        <f>IF(MNS!F$8=3,IF('C-MNS'!U30="NS",100,IF('C-MNS'!U30="N",10,IF('C-MNS'!U30="c",1,0))),0)</f>
        <v>0</v>
      </c>
      <c r="V30" s="266">
        <f>IF(MNS!$G$8=1,IF('C-MNS'!V30="NS",100,IF('C-MNS'!V30="N",10,IF('C-MNS'!V30="c",1,0))),0)</f>
        <v>0</v>
      </c>
      <c r="W30" s="266">
        <f>IF(MNS!$G$8=2,IF('C-MNS'!W30="NS",100,IF('C-MNS'!W30="N",10,IF('C-MNS'!W30="c",1,0))),0)</f>
        <v>0</v>
      </c>
      <c r="X30" s="266">
        <f>IF(MNS!G$8=3,IF('C-MNS'!X30="NS",100,IF('C-MNS'!X30="N",10,IF('C-MNS'!X30="c",1,0))),0)</f>
        <v>0</v>
      </c>
      <c r="Y30" s="266">
        <f>IF(MNS!$H$8=1,IF('C-MNS'!Y30="NS",100,IF('C-MNS'!Y30="N",10,IF('C-MNS'!Y30="c",1,0))),0)</f>
        <v>0</v>
      </c>
      <c r="Z30" s="266">
        <f>IF(MNS!$H$8=2,IF('C-MNS'!Z30="NS",100,IF('C-MNS'!Z30="N",10,IF('C-MNS'!Z30="c",1,0))),0)</f>
        <v>0</v>
      </c>
      <c r="AA30" s="266">
        <f>IF(MNS!H$8=3,IF('C-MNS'!AA30="NS",100,IF('C-MNS'!AA30="N",10,IF('C-MNS'!AA30="c",1,0))),0)</f>
        <v>0</v>
      </c>
      <c r="AB30" s="266">
        <f>IF(MNS!$I$8=1,IF('C-MNS'!AB30="NS",100,IF('C-MNS'!AB30="N",10,IF('C-MNS'!AB30="c",1,0))),0)</f>
        <v>0</v>
      </c>
      <c r="AC30" s="266">
        <f>IF(MNS!$I$8=2,IF('C-MNS'!AC30="NS",100,IF('C-MNS'!AC30="N",10,IF('C-MNS'!AC30="c",1,0))),0)</f>
        <v>0</v>
      </c>
      <c r="AD30" s="266">
        <f>IF(MNS!I$8=3,IF('C-MNS'!AD30="NS",100,IF('C-MNS'!AD30="N",10,IF('C-MNS'!AD30="c",1,0))),0)</f>
        <v>0</v>
      </c>
      <c r="AE30" s="266">
        <f>IF(MNS!$J$8=1,IF('C-MNS'!AE30="NS",100,IF('C-MNS'!AE30="N",10,IF('C-MNS'!AE30="c",1,0))),0)</f>
        <v>0</v>
      </c>
      <c r="AF30" s="266">
        <f>IF(MNS!$J$8=2,IF('C-MNS'!AF30="NS",100,IF('C-MNS'!AF30="N",10,IF('C-MNS'!AF30="c",1,0))),0)</f>
        <v>0</v>
      </c>
      <c r="AG30" s="266">
        <f>IF(MNS!J$8=3,IF('C-MNS'!AG30="NS",100,IF('C-MNS'!AG30="N",10,IF('C-MNS'!AG30="c",1,0))),0)</f>
        <v>0</v>
      </c>
      <c r="AH30" s="266">
        <f>IF(MNS!$K$8=1,IF('C-MNS'!AH30="NS",100,IF('C-MNS'!AH30="N",10,IF('C-MNS'!AH30="c",1,0))),0)</f>
        <v>0</v>
      </c>
      <c r="AI30" s="266">
        <f>IF(MNS!$K$8=2,IF('C-MNS'!AI30="NS",100,IF('C-MNS'!AI30="N",10,IF('C-MNS'!AI30="c",1,0))),0)</f>
        <v>0</v>
      </c>
      <c r="AJ30" s="266">
        <f>IF(MNS!K$8=3,IF('C-MNS'!AJ30="NS",100,IF('C-MNS'!AJ30="N",10,IF('C-MNS'!AJ30="c",1,0))),0)</f>
        <v>0</v>
      </c>
      <c r="AK30" s="266">
        <f>IF(MNS!$L$8=1,IF('C-MNS'!AK30="NS",100,IF('C-MNS'!AK30="N",10,IF('C-MNS'!AK30="c",1,0))),0)</f>
        <v>0</v>
      </c>
      <c r="AL30" s="266">
        <f>IF(MNS!$L$8=2,IF('C-MNS'!AL30="NS",100,IF('C-MNS'!AL30="N",10,IF('C-MNS'!AL30="c",1,0))),0)</f>
        <v>0</v>
      </c>
      <c r="AM30" s="266">
        <f>IF(MNS!L$8=3,IF('C-MNS'!AM30="NS",100,IF('C-MNS'!AM30="N",10,IF('C-MNS'!AM30="c",1,0))),0)</f>
        <v>0</v>
      </c>
      <c r="AN30" s="266">
        <f>IF(MNS!$M$8=1,IF('C-MNS'!AN30="NS",100,IF('C-MNS'!AN30="N",10,IF('C-MNS'!AN30="c",1,0))),0)</f>
        <v>0</v>
      </c>
      <c r="AO30" s="266">
        <f>IF(MNS!$M$8=2,IF('C-MNS'!AO30="NS",100,IF('C-MNS'!AO30="N",10,IF('C-MNS'!AO30="c",1,0))),0)</f>
        <v>0</v>
      </c>
      <c r="AP30" s="266">
        <f>IF(MNS!M$8=3,IF('C-MNS'!AP30="NS",100,IF('C-MNS'!AP30="N",10,IF('C-MNS'!AP30="c",1,0))),0)</f>
        <v>0</v>
      </c>
      <c r="AQ30" s="266">
        <f>IF(MNS!$O$8=1,IF('C-MNS'!AQ30="NS",100,IF('C-MNS'!AQ30="N",10,IF('C-MNS'!AQ30="c",1,0))),0)</f>
        <v>0</v>
      </c>
      <c r="AR30" s="266">
        <f>IF(MNS!$O$8=2,IF('C-MNS'!AR30="NS",100,IF('C-MNS'!AR30="N",10,IF('C-MNS'!AR30="c",1,0))),0)</f>
        <v>0</v>
      </c>
      <c r="AS30" s="266">
        <f>IF(MNS!O$8=3,IF('C-MNS'!AS30="NS",100,IF('C-MNS'!AS30="N",10,IF('C-MNS'!AS30="c",1,0))),0)</f>
        <v>0</v>
      </c>
      <c r="AT30" s="266">
        <f>IF(MNS!$Z$8=1,IF('C-MNS'!AT30="NS",100,IF('C-MNS'!AT30="N",10,IF('C-MNS'!AT30="c",1,0))),0)</f>
        <v>0</v>
      </c>
      <c r="AU30" s="266">
        <f>IF(MNS!$Z$8=2,IF('C-MNS'!AU30="NS",100,IF('C-MNS'!AU30="N",10,IF('C-MNS'!AU30="c",1,0))),0)</f>
        <v>0</v>
      </c>
      <c r="AV30" s="266">
        <f>IF(MNS!Z$8=3,IF('C-MNS'!AV30="NS",100,IF('C-MNS'!AV30="N",10,IF('C-MNS'!AV30="c",1,0))),0)</f>
        <v>0</v>
      </c>
      <c r="AW30" s="266">
        <f>IF(MNS!$AH$8=1,IF('C-MNS'!AW30="NS",100,IF('C-MNS'!AW30="N",10,IF('C-MNS'!AW30="c",1,0))),0)</f>
        <v>0</v>
      </c>
      <c r="AX30" s="266">
        <f>IF(MNS!$AH$8=2,IF('C-MNS'!AX30="NS",100,IF('C-MNS'!AX30="N",10,IF('C-MNS'!AX30="c",1,0))),0)</f>
        <v>0</v>
      </c>
      <c r="AY30" s="266">
        <f>IF(MNS!$AH$8=3,IF('C-MNS'!AY30="NS",100,IF('C-MNS'!AY30="N",10,IF('C-MNS'!AY30="c",1,0))),0)</f>
        <v>0</v>
      </c>
      <c r="AZ30" s="267">
        <f t="shared" si="0"/>
        <v>0</v>
      </c>
      <c r="BA30" s="267">
        <f t="shared" si="1"/>
        <v>0</v>
      </c>
      <c r="BB30" s="267">
        <f t="shared" si="2"/>
        <v>0</v>
      </c>
      <c r="BC30" s="267">
        <f t="shared" si="3"/>
        <v>0</v>
      </c>
      <c r="BD30" s="261">
        <f>IF(AZ30&gt;0,IF(Perf_potenziale!AZ30&gt;0,IF(BA30&gt;=1,1,IF(BB30&gt;=Perf_potenziale!BB30,1,IF(BB30&gt;0,0.5,IF(BC30&gt;0,0.3,0)))),0),0)</f>
        <v>0</v>
      </c>
      <c r="BE30" s="261"/>
      <c r="BF30" s="268"/>
      <c r="BG30" s="254"/>
      <c r="BH30" s="254"/>
      <c r="BI30" s="254"/>
      <c r="BJ30" s="99"/>
      <c r="BK30" s="254"/>
      <c r="BL30" s="342"/>
    </row>
    <row r="31" spans="1:64" ht="15.75" customHeight="1" thickBot="1">
      <c r="A31" s="590"/>
      <c r="B31" s="437"/>
      <c r="C31" s="544"/>
      <c r="D31" s="516"/>
      <c r="E31" s="76" t="s">
        <v>375</v>
      </c>
      <c r="F31" s="13" t="s">
        <v>410</v>
      </c>
      <c r="G31" s="81">
        <f>IF(MNS!$B$8=1,IF('C-MNS'!G31="NS",100,IF('C-MNS'!G31="N",10,IF('C-MNS'!G31="c",1,0))),0)</f>
        <v>0</v>
      </c>
      <c r="H31" s="81">
        <f>IF(MNS!$B$8=2,IF('C-MNS'!H31="NS",100,IF('C-MNS'!H31="N",10,IF('C-MNS'!H31="c",1,0))),0)</f>
        <v>0</v>
      </c>
      <c r="I31" s="81">
        <f>IF(MNS!B$8=3,IF('C-MNS'!I31="NS",100,IF('C-MNS'!I31="N",10,IF('C-MNS'!I31="c",1,0))),0)</f>
        <v>0</v>
      </c>
      <c r="J31" s="81">
        <f>IF(MNS!$C$8=1,IF('C-MNS'!J31="NS",100,IF('C-MNS'!J31="N",10,IF('C-MNS'!J31="c",1,0))),0)</f>
        <v>0</v>
      </c>
      <c r="K31" s="81">
        <f>IF(MNS!$C$8=2,IF('C-MNS'!K31="NS",100,IF('C-MNS'!K31="N",10,IF('C-MNS'!K31="c",1,0))),0)</f>
        <v>0</v>
      </c>
      <c r="L31" s="81">
        <f>IF(MNS!C$8=3,IF('C-MNS'!L31="NS",100,IF('C-MNS'!L31="N",10,IF('C-MNS'!L31="c",1,0))),0)</f>
        <v>0</v>
      </c>
      <c r="M31" s="81">
        <f>IF(MNS!$D$8=1,IF('C-MNS'!M31="NS",100,IF('C-MNS'!M31="N",10,IF('C-MNS'!M31="c",1,0))),0)</f>
        <v>0</v>
      </c>
      <c r="N31" s="81">
        <f>IF(MNS!$D$8=2,IF('C-MNS'!N31="NS",100,IF('C-MNS'!N31="N",10,IF('C-MNS'!N31="c",1,0))),0)</f>
        <v>0</v>
      </c>
      <c r="O31" s="81">
        <f>IF(MNS!D$8=3,IF('C-MNS'!O31="NS",100,IF('C-MNS'!O31="N",10,IF('C-MNS'!O31="c",1,0))),0)</f>
        <v>0</v>
      </c>
      <c r="P31" s="81">
        <f>IF(MNS!$E$8=1,IF('C-MNS'!P31="NS",100,IF('C-MNS'!P31="N",10,IF('C-MNS'!P31="c",1,0))),0)</f>
        <v>0</v>
      </c>
      <c r="Q31" s="81">
        <f>IF(MNS!$E$8=2,IF('C-MNS'!Q31="NS",100,IF('C-MNS'!Q31="N",10,IF('C-MNS'!Q31="c",1,0))),0)</f>
        <v>0</v>
      </c>
      <c r="R31" s="81">
        <f>IF(MNS!E$8=3,IF('C-MNS'!R31="NS",100,IF('C-MNS'!R31="N",10,IF('C-MNS'!R31="c",1,0))),0)</f>
        <v>0</v>
      </c>
      <c r="S31" s="81">
        <f>IF(MNS!$F$8=1,IF('C-MNS'!S31="NS",100,IF('C-MNS'!S31="N",10,IF('C-MNS'!S31="c",1,0))),0)</f>
        <v>0</v>
      </c>
      <c r="T31" s="81">
        <f>IF(MNS!$F$8=2,IF('C-MNS'!T31="NS",100,IF('C-MNS'!T31="N",10,IF('C-MNS'!T31="c",1,0))),0)</f>
        <v>0</v>
      </c>
      <c r="U31" s="81">
        <f>IF(MNS!F$8=3,IF('C-MNS'!U31="NS",100,IF('C-MNS'!U31="N",10,IF('C-MNS'!U31="c",1,0))),0)</f>
        <v>0</v>
      </c>
      <c r="V31" s="81">
        <f>IF(MNS!$G$8=1,IF('C-MNS'!V31="NS",100,IF('C-MNS'!V31="N",10,IF('C-MNS'!V31="c",1,0))),0)</f>
        <v>0</v>
      </c>
      <c r="W31" s="81">
        <f>IF(MNS!$G$8=2,IF('C-MNS'!W31="NS",100,IF('C-MNS'!W31="N",10,IF('C-MNS'!W31="c",1,0))),0)</f>
        <v>0</v>
      </c>
      <c r="X31" s="81">
        <f>IF(MNS!G$8=3,IF('C-MNS'!X31="NS",100,IF('C-MNS'!X31="N",10,IF('C-MNS'!X31="c",1,0))),0)</f>
        <v>0</v>
      </c>
      <c r="Y31" s="81">
        <f>IF(MNS!$H$8=1,IF('C-MNS'!Y31="NS",100,IF('C-MNS'!Y31="N",10,IF('C-MNS'!Y31="c",1,0))),0)</f>
        <v>0</v>
      </c>
      <c r="Z31" s="81">
        <f>IF(MNS!$H$8=2,IF('C-MNS'!Z31="NS",100,IF('C-MNS'!Z31="N",10,IF('C-MNS'!Z31="c",1,0))),0)</f>
        <v>0</v>
      </c>
      <c r="AA31" s="81">
        <f>IF(MNS!H$8=3,IF('C-MNS'!AA31="NS",100,IF('C-MNS'!AA31="N",10,IF('C-MNS'!AA31="c",1,0))),0)</f>
        <v>0</v>
      </c>
      <c r="AB31" s="81">
        <f>IF(MNS!$I$8=1,IF('C-MNS'!AB31="NS",100,IF('C-MNS'!AB31="N",10,IF('C-MNS'!AB31="c",1,0))),0)</f>
        <v>0</v>
      </c>
      <c r="AC31" s="81">
        <f>IF(MNS!$I$8=2,IF('C-MNS'!AC31="NS",100,IF('C-MNS'!AC31="N",10,IF('C-MNS'!AC31="c",1,0))),0)</f>
        <v>0</v>
      </c>
      <c r="AD31" s="81">
        <f>IF(MNS!I$8=3,IF('C-MNS'!AD31="NS",100,IF('C-MNS'!AD31="N",10,IF('C-MNS'!AD31="c",1,0))),0)</f>
        <v>0</v>
      </c>
      <c r="AE31" s="81">
        <f>IF(MNS!$J$8=1,IF('C-MNS'!AE31="NS",100,IF('C-MNS'!AE31="N",10,IF('C-MNS'!AE31="c",1,0))),0)</f>
        <v>0</v>
      </c>
      <c r="AF31" s="81">
        <f>IF(MNS!$J$8=2,IF('C-MNS'!AF31="NS",100,IF('C-MNS'!AF31="N",10,IF('C-MNS'!AF31="c",1,0))),0)</f>
        <v>0</v>
      </c>
      <c r="AG31" s="81">
        <f>IF(MNS!J$8=3,IF('C-MNS'!AG31="NS",100,IF('C-MNS'!AG31="N",10,IF('C-MNS'!AG31="c",1,0))),0)</f>
        <v>0</v>
      </c>
      <c r="AH31" s="81">
        <f>IF(MNS!$K$8=1,IF('C-MNS'!AH31="NS",100,IF('C-MNS'!AH31="N",10,IF('C-MNS'!AH31="c",1,0))),0)</f>
        <v>0</v>
      </c>
      <c r="AI31" s="81">
        <f>IF(MNS!$K$8=2,IF('C-MNS'!AI31="NS",100,IF('C-MNS'!AI31="N",10,IF('C-MNS'!AI31="c",1,0))),0)</f>
        <v>0</v>
      </c>
      <c r="AJ31" s="81">
        <f>IF(MNS!K$8=3,IF('C-MNS'!AJ31="NS",100,IF('C-MNS'!AJ31="N",10,IF('C-MNS'!AJ31="c",1,0))),0)</f>
        <v>0</v>
      </c>
      <c r="AK31" s="81">
        <f>IF(MNS!$L$8=1,IF('C-MNS'!AK31="NS",100,IF('C-MNS'!AK31="N",10,IF('C-MNS'!AK31="c",1,0))),0)</f>
        <v>0</v>
      </c>
      <c r="AL31" s="81">
        <f>IF(MNS!$L$8=2,IF('C-MNS'!AL31="NS",100,IF('C-MNS'!AL31="N",10,IF('C-MNS'!AL31="c",1,0))),0)</f>
        <v>0</v>
      </c>
      <c r="AM31" s="81">
        <f>IF(MNS!L$8=3,IF('C-MNS'!AM31="NS",100,IF('C-MNS'!AM31="N",10,IF('C-MNS'!AM31="c",1,0))),0)</f>
        <v>0</v>
      </c>
      <c r="AN31" s="81">
        <f>IF(MNS!$M$8=1,IF('C-MNS'!AN31="NS",100,IF('C-MNS'!AN31="N",10,IF('C-MNS'!AN31="c",1,0))),0)</f>
        <v>0</v>
      </c>
      <c r="AO31" s="81">
        <f>IF(MNS!$M$8=2,IF('C-MNS'!AO31="NS",100,IF('C-MNS'!AO31="N",10,IF('C-MNS'!AO31="c",1,0))),0)</f>
        <v>0</v>
      </c>
      <c r="AP31" s="81">
        <f>IF(MNS!M$8=3,IF('C-MNS'!AP31="NS",100,IF('C-MNS'!AP31="N",10,IF('C-MNS'!AP31="c",1,0))),0)</f>
        <v>0</v>
      </c>
      <c r="AQ31" s="81">
        <f>IF(MNS!$O$8=1,IF('C-MNS'!AQ31="NS",100,IF('C-MNS'!AQ31="N",10,IF('C-MNS'!AQ31="c",1,0))),0)</f>
        <v>0</v>
      </c>
      <c r="AR31" s="81">
        <f>IF(MNS!$O$8=2,IF('C-MNS'!AR31="NS",100,IF('C-MNS'!AR31="N",10,IF('C-MNS'!AR31="c",1,0))),0)</f>
        <v>0</v>
      </c>
      <c r="AS31" s="81">
        <f>IF(MNS!O$8=3,IF('C-MNS'!AS31="NS",100,IF('C-MNS'!AS31="N",10,IF('C-MNS'!AS31="c",1,0))),0)</f>
        <v>0</v>
      </c>
      <c r="AT31" s="81">
        <f>IF(MNS!$Z$8=1,IF('C-MNS'!AT31="NS",100,IF('C-MNS'!AT31="N",10,IF('C-MNS'!AT31="c",1,0))),0)</f>
        <v>0</v>
      </c>
      <c r="AU31" s="81">
        <f>IF(MNS!$Z$8=2,IF('C-MNS'!AU31="NS",100,IF('C-MNS'!AU31="N",10,IF('C-MNS'!AU31="c",1,0))),0)</f>
        <v>0</v>
      </c>
      <c r="AV31" s="81">
        <f>IF(MNS!Z$8=3,IF('C-MNS'!AV31="NS",100,IF('C-MNS'!AV31="N",10,IF('C-MNS'!AV31="c",1,0))),0)</f>
        <v>0</v>
      </c>
      <c r="AW31" s="81">
        <f>IF(MNS!$AH$8=1,IF('C-MNS'!AW31="NS",100,IF('C-MNS'!AW31="N",10,IF('C-MNS'!AW31="c",1,0))),0)</f>
        <v>0</v>
      </c>
      <c r="AX31" s="81">
        <f>IF(MNS!$AH$8=2,IF('C-MNS'!AX31="NS",100,IF('C-MNS'!AX31="N",10,IF('C-MNS'!AX31="c",1,0))),0)</f>
        <v>0</v>
      </c>
      <c r="AY31" s="81">
        <f>IF(MNS!$AH$8=3,IF('C-MNS'!AY31="NS",100,IF('C-MNS'!AY31="N",10,IF('C-MNS'!AY31="c",1,0))),0)</f>
        <v>0</v>
      </c>
      <c r="AZ31" s="259">
        <f t="shared" si="0"/>
        <v>0</v>
      </c>
      <c r="BA31" s="259">
        <f t="shared" si="1"/>
        <v>0</v>
      </c>
      <c r="BB31" s="259">
        <f t="shared" si="2"/>
        <v>0</v>
      </c>
      <c r="BC31" s="259">
        <f t="shared" si="3"/>
        <v>0</v>
      </c>
      <c r="BD31" s="254">
        <f>IF(AZ31&gt;0,IF(Perf_potenziale!AZ31&gt;0,IF(BA31&gt;=1,1,IF(BB31&gt;=Perf_potenziale!BB31,1,IF(BB31&gt;0,0.5,IF(BC31&gt;0,0.3,0)))),0),0)</f>
        <v>0</v>
      </c>
      <c r="BE31" s="254"/>
      <c r="BF31" s="269"/>
      <c r="BG31" s="254"/>
      <c r="BH31" s="254"/>
      <c r="BI31" s="254"/>
      <c r="BJ31" s="99"/>
      <c r="BK31" s="254"/>
      <c r="BL31" s="342"/>
    </row>
    <row r="32" spans="1:64" ht="15.75" customHeight="1" thickBot="1">
      <c r="A32" s="590"/>
      <c r="B32" s="539"/>
      <c r="C32" s="545"/>
      <c r="D32" s="550"/>
      <c r="E32" s="369" t="s">
        <v>377</v>
      </c>
      <c r="F32" s="370" t="s">
        <v>411</v>
      </c>
      <c r="G32" s="371">
        <f>IF(MNS!$B$8=1,IF('C-MNS'!G32="NS",100,IF('C-MNS'!G32="N",10,IF('C-MNS'!G32="c",1,0))),0)</f>
        <v>0</v>
      </c>
      <c r="H32" s="371">
        <f>IF(MNS!$B$8=2,IF('C-MNS'!H32="NS",100,IF('C-MNS'!H32="N",10,IF('C-MNS'!H32="c",1,0))),0)</f>
        <v>0</v>
      </c>
      <c r="I32" s="371">
        <f>IF(MNS!B$8=3,IF('C-MNS'!I32="NS",100,IF('C-MNS'!I32="N",10,IF('C-MNS'!I32="c",1,0))),0)</f>
        <v>0</v>
      </c>
      <c r="J32" s="371">
        <f>IF(MNS!$C$8=1,IF('C-MNS'!J32="NS",100,IF('C-MNS'!J32="N",10,IF('C-MNS'!J32="c",1,0))),0)</f>
        <v>0</v>
      </c>
      <c r="K32" s="371">
        <f>IF(MNS!$C$8=2,IF('C-MNS'!K32="NS",100,IF('C-MNS'!K32="N",10,IF('C-MNS'!K32="c",1,0))),0)</f>
        <v>0</v>
      </c>
      <c r="L32" s="371">
        <f>IF(MNS!C$8=3,IF('C-MNS'!L32="NS",100,IF('C-MNS'!L32="N",10,IF('C-MNS'!L32="c",1,0))),0)</f>
        <v>0</v>
      </c>
      <c r="M32" s="371">
        <f>IF(MNS!$D$8=1,IF('C-MNS'!M32="NS",100,IF('C-MNS'!M32="N",10,IF('C-MNS'!M32="c",1,0))),0)</f>
        <v>0</v>
      </c>
      <c r="N32" s="371">
        <f>IF(MNS!$D$8=2,IF('C-MNS'!N32="NS",100,IF('C-MNS'!N32="N",10,IF('C-MNS'!N32="c",1,0))),0)</f>
        <v>0</v>
      </c>
      <c r="O32" s="371">
        <f>IF(MNS!D$8=3,IF('C-MNS'!O32="NS",100,IF('C-MNS'!O32="N",10,IF('C-MNS'!O32="c",1,0))),0)</f>
        <v>0</v>
      </c>
      <c r="P32" s="371">
        <f>IF(MNS!$E$8=1,IF('C-MNS'!P32="NS",100,IF('C-MNS'!P32="N",10,IF('C-MNS'!P32="c",1,0))),0)</f>
        <v>0</v>
      </c>
      <c r="Q32" s="371">
        <f>IF(MNS!$E$8=2,IF('C-MNS'!Q32="NS",100,IF('C-MNS'!Q32="N",10,IF('C-MNS'!Q32="c",1,0))),0)</f>
        <v>0</v>
      </c>
      <c r="R32" s="371">
        <f>IF(MNS!E$8=3,IF('C-MNS'!R32="NS",100,IF('C-MNS'!R32="N",10,IF('C-MNS'!R32="c",1,0))),0)</f>
        <v>0</v>
      </c>
      <c r="S32" s="371">
        <f>IF(MNS!$F$8=1,IF('C-MNS'!S32="NS",100,IF('C-MNS'!S32="N",10,IF('C-MNS'!S32="c",1,0))),0)</f>
        <v>0</v>
      </c>
      <c r="T32" s="371">
        <f>IF(MNS!$F$8=2,IF('C-MNS'!T32="NS",100,IF('C-MNS'!T32="N",10,IF('C-MNS'!T32="c",1,0))),0)</f>
        <v>0</v>
      </c>
      <c r="U32" s="371">
        <f>IF(MNS!F$8=3,IF('C-MNS'!U32="NS",100,IF('C-MNS'!U32="N",10,IF('C-MNS'!U32="c",1,0))),0)</f>
        <v>0</v>
      </c>
      <c r="V32" s="371">
        <f>IF(MNS!$G$8=1,IF('C-MNS'!V32="NS",100,IF('C-MNS'!V32="N",10,IF('C-MNS'!V32="c",1,0))),0)</f>
        <v>0</v>
      </c>
      <c r="W32" s="371">
        <f>IF(MNS!$G$8=2,IF('C-MNS'!W32="NS",100,IF('C-MNS'!W32="N",10,IF('C-MNS'!W32="c",1,0))),0)</f>
        <v>0</v>
      </c>
      <c r="X32" s="371">
        <f>IF(MNS!G$8=3,IF('C-MNS'!X32="NS",100,IF('C-MNS'!X32="N",10,IF('C-MNS'!X32="c",1,0))),0)</f>
        <v>0</v>
      </c>
      <c r="Y32" s="371">
        <f>IF(MNS!$H$8=1,IF('C-MNS'!Y32="NS",100,IF('C-MNS'!Y32="N",10,IF('C-MNS'!Y32="c",1,0))),0)</f>
        <v>0</v>
      </c>
      <c r="Z32" s="371">
        <f>IF(MNS!$H$8=2,IF('C-MNS'!Z32="NS",100,IF('C-MNS'!Z32="N",10,IF('C-MNS'!Z32="c",1,0))),0)</f>
        <v>0</v>
      </c>
      <c r="AA32" s="371">
        <f>IF(MNS!H$8=3,IF('C-MNS'!AA32="NS",100,IF('C-MNS'!AA32="N",10,IF('C-MNS'!AA32="c",1,0))),0)</f>
        <v>0</v>
      </c>
      <c r="AB32" s="371">
        <f>IF(MNS!$I$8=1,IF('C-MNS'!AB32="NS",100,IF('C-MNS'!AB32="N",10,IF('C-MNS'!AB32="c",1,0))),0)</f>
        <v>0</v>
      </c>
      <c r="AC32" s="371">
        <f>IF(MNS!$I$8=2,IF('C-MNS'!AC32="NS",100,IF('C-MNS'!AC32="N",10,IF('C-MNS'!AC32="c",1,0))),0)</f>
        <v>0</v>
      </c>
      <c r="AD32" s="371">
        <f>IF(MNS!I$8=3,IF('C-MNS'!AD32="NS",100,IF('C-MNS'!AD32="N",10,IF('C-MNS'!AD32="c",1,0))),0)</f>
        <v>0</v>
      </c>
      <c r="AE32" s="371">
        <f>IF(MNS!$J$8=1,IF('C-MNS'!AE32="NS",100,IF('C-MNS'!AE32="N",10,IF('C-MNS'!AE32="c",1,0))),0)</f>
        <v>0</v>
      </c>
      <c r="AF32" s="371">
        <f>IF(MNS!$J$8=2,IF('C-MNS'!AF32="NS",100,IF('C-MNS'!AF32="N",10,IF('C-MNS'!AF32="c",1,0))),0)</f>
        <v>0</v>
      </c>
      <c r="AG32" s="371">
        <f>IF(MNS!J$8=3,IF('C-MNS'!AG32="NS",100,IF('C-MNS'!AG32="N",10,IF('C-MNS'!AG32="c",1,0))),0)</f>
        <v>0</v>
      </c>
      <c r="AH32" s="371">
        <f>IF(MNS!$K$8=1,IF('C-MNS'!AH32="NS",100,IF('C-MNS'!AH32="N",10,IF('C-MNS'!AH32="c",1,0))),0)</f>
        <v>0</v>
      </c>
      <c r="AI32" s="371">
        <f>IF(MNS!$K$8=2,IF('C-MNS'!AI32="NS",100,IF('C-MNS'!AI32="N",10,IF('C-MNS'!AI32="c",1,0))),0)</f>
        <v>0</v>
      </c>
      <c r="AJ32" s="371">
        <f>IF(MNS!K$8=3,IF('C-MNS'!AJ32="NS",100,IF('C-MNS'!AJ32="N",10,IF('C-MNS'!AJ32="c",1,0))),0)</f>
        <v>0</v>
      </c>
      <c r="AK32" s="371">
        <f>IF(MNS!$L$8=1,IF('C-MNS'!AK32="NS",100,IF('C-MNS'!AK32="N",10,IF('C-MNS'!AK32="c",1,0))),0)</f>
        <v>0</v>
      </c>
      <c r="AL32" s="371">
        <f>IF(MNS!$L$8=2,IF('C-MNS'!AL32="NS",100,IF('C-MNS'!AL32="N",10,IF('C-MNS'!AL32="c",1,0))),0)</f>
        <v>0</v>
      </c>
      <c r="AM32" s="371">
        <f>IF(MNS!L$8=3,IF('C-MNS'!AM32="NS",100,IF('C-MNS'!AM32="N",10,IF('C-MNS'!AM32="c",1,0))),0)</f>
        <v>0</v>
      </c>
      <c r="AN32" s="371">
        <f>IF(MNS!$M$8=1,IF('C-MNS'!AN32="NS",100,IF('C-MNS'!AN32="N",10,IF('C-MNS'!AN32="c",1,0))),0)</f>
        <v>0</v>
      </c>
      <c r="AO32" s="371">
        <f>IF(MNS!$M$8=2,IF('C-MNS'!AO32="NS",100,IF('C-MNS'!AO32="N",10,IF('C-MNS'!AO32="c",1,0))),0)</f>
        <v>0</v>
      </c>
      <c r="AP32" s="371">
        <f>IF(MNS!M$8=3,IF('C-MNS'!AP32="NS",100,IF('C-MNS'!AP32="N",10,IF('C-MNS'!AP32="c",1,0))),0)</f>
        <v>0</v>
      </c>
      <c r="AQ32" s="371">
        <f>IF(MNS!$O$8=1,IF('C-MNS'!AQ32="NS",100,IF('C-MNS'!AQ32="N",10,IF('C-MNS'!AQ32="c",1,0))),0)</f>
        <v>0</v>
      </c>
      <c r="AR32" s="371">
        <f>IF(MNS!$O$8=2,IF('C-MNS'!AR32="NS",100,IF('C-MNS'!AR32="N",10,IF('C-MNS'!AR32="c",1,0))),0)</f>
        <v>0</v>
      </c>
      <c r="AS32" s="371">
        <f>IF(MNS!O$8=3,IF('C-MNS'!AS32="NS",100,IF('C-MNS'!AS32="N",10,IF('C-MNS'!AS32="c",1,0))),0)</f>
        <v>0</v>
      </c>
      <c r="AT32" s="371">
        <f>IF(MNS!$Z$8=1,IF('C-MNS'!AT32="NS",100,IF('C-MNS'!AT32="N",10,IF('C-MNS'!AT32="c",1,0))),0)</f>
        <v>0</v>
      </c>
      <c r="AU32" s="371">
        <f>IF(MNS!$Z$8=2,IF('C-MNS'!AU32="NS",100,IF('C-MNS'!AU32="N",10,IF('C-MNS'!AU32="c",1,0))),0)</f>
        <v>0</v>
      </c>
      <c r="AV32" s="371">
        <f>IF(MNS!Z$8=3,IF('C-MNS'!AV32="NS",100,IF('C-MNS'!AV32="N",10,IF('C-MNS'!AV32="c",1,0))),0)</f>
        <v>0</v>
      </c>
      <c r="AW32" s="371">
        <f>IF(MNS!$AH$8=1,IF('C-MNS'!AW32="NS",100,IF('C-MNS'!AW32="N",10,IF('C-MNS'!AW32="c",1,0))),0)</f>
        <v>0</v>
      </c>
      <c r="AX32" s="371">
        <f>IF(MNS!$AH$8=2,IF('C-MNS'!AX32="NS",100,IF('C-MNS'!AX32="N",10,IF('C-MNS'!AX32="c",1,0))),0)</f>
        <v>0</v>
      </c>
      <c r="AY32" s="371">
        <f>IF(MNS!$AH$8=3,IF('C-MNS'!AY32="NS",100,IF('C-MNS'!AY32="N",10,IF('C-MNS'!AY32="c",1,0))),0)</f>
        <v>0</v>
      </c>
      <c r="AZ32" s="372">
        <f t="shared" si="0"/>
        <v>0</v>
      </c>
      <c r="BA32" s="372">
        <f t="shared" si="1"/>
        <v>0</v>
      </c>
      <c r="BB32" s="372">
        <f t="shared" si="2"/>
        <v>0</v>
      </c>
      <c r="BC32" s="372">
        <f t="shared" si="3"/>
        <v>0</v>
      </c>
      <c r="BD32" s="349">
        <f>IF(AZ32&gt;0,IF(Perf_potenziale!AZ32&gt;0,IF(BA32&gt;=1,1,IF(BB32&gt;=Perf_potenziale!BB32,1,IF(BB32&gt;0,0.5,IF(BC32&gt;0,0.3,0)))),0),0)</f>
        <v>0</v>
      </c>
      <c r="BE32" s="349">
        <f>IF(BD32=1,3,IF(BD31=1,2,IF(BD30=1,1,0)))</f>
        <v>0</v>
      </c>
      <c r="BF32" s="373">
        <f>IF(BE32=0,BD32+BD31*0.1+BD30*0.01,0)</f>
        <v>0</v>
      </c>
      <c r="BG32" s="349">
        <f t="shared" ref="BG32:BH32" si="6">BE29+BE32</f>
        <v>0</v>
      </c>
      <c r="BH32" s="349">
        <f t="shared" si="6"/>
        <v>0</v>
      </c>
      <c r="BI32" s="348">
        <f>IF(BG32=6,3,IF(BG32&gt;=4,2,IF(BG32&gt;=2,1,0)))</f>
        <v>0</v>
      </c>
      <c r="BJ32" s="348">
        <f>IF(BI32&gt;0,BI32,BH32)</f>
        <v>0</v>
      </c>
      <c r="BK32" s="349">
        <v>1</v>
      </c>
      <c r="BL32" s="350">
        <f>BJ32*BK32</f>
        <v>0</v>
      </c>
    </row>
    <row r="33" spans="1:64" ht="15.75" customHeight="1" thickBot="1">
      <c r="A33" s="590"/>
      <c r="B33" s="554" t="s">
        <v>338</v>
      </c>
      <c r="C33" s="540" t="s">
        <v>412</v>
      </c>
      <c r="D33" s="546" t="s">
        <v>413</v>
      </c>
      <c r="E33" s="363" t="s">
        <v>373</v>
      </c>
      <c r="F33" s="364" t="s">
        <v>414</v>
      </c>
      <c r="G33" s="365">
        <f>IF(MNS!$B$8=1,IF('C-MNS'!G33="NS",100,IF('C-MNS'!G33="N",10,IF('C-MNS'!G33="c",1,0))),0)</f>
        <v>0</v>
      </c>
      <c r="H33" s="365">
        <f>IF(MNS!$B$8=2,IF('C-MNS'!H33="NS",100,IF('C-MNS'!H33="N",10,IF('C-MNS'!H33="c",1,0))),0)</f>
        <v>0</v>
      </c>
      <c r="I33" s="365">
        <f>IF(MNS!B$8=3,IF('C-MNS'!I33="NS",100,IF('C-MNS'!I33="N",10,IF('C-MNS'!I33="c",1,0))),0)</f>
        <v>0</v>
      </c>
      <c r="J33" s="365">
        <f>IF(MNS!$C$8=1,IF('C-MNS'!J33="NS",100,IF('C-MNS'!J33="N",10,IF('C-MNS'!J33="c",1,0))),0)</f>
        <v>0</v>
      </c>
      <c r="K33" s="365">
        <f>IF(MNS!$C$8=2,IF('C-MNS'!K33="NS",100,IF('C-MNS'!K33="N",10,IF('C-MNS'!K33="c",1,0))),0)</f>
        <v>0</v>
      </c>
      <c r="L33" s="365">
        <f>IF(MNS!C$8=3,IF('C-MNS'!L33="NS",100,IF('C-MNS'!L33="N",10,IF('C-MNS'!L33="c",1,0))),0)</f>
        <v>0</v>
      </c>
      <c r="M33" s="365">
        <f>IF(MNS!$D$8=1,IF('C-MNS'!M33="NS",100,IF('C-MNS'!M33="N",10,IF('C-MNS'!M33="c",1,0))),0)</f>
        <v>0</v>
      </c>
      <c r="N33" s="365">
        <f>IF(MNS!$D$8=2,IF('C-MNS'!N33="NS",100,IF('C-MNS'!N33="N",10,IF('C-MNS'!N33="c",1,0))),0)</f>
        <v>0</v>
      </c>
      <c r="O33" s="365">
        <f>IF(MNS!D$8=3,IF('C-MNS'!O33="NS",100,IF('C-MNS'!O33="N",10,IF('C-MNS'!O33="c",1,0))),0)</f>
        <v>0</v>
      </c>
      <c r="P33" s="365">
        <f>IF(MNS!$E$8=1,IF('C-MNS'!P33="NS",100,IF('C-MNS'!P33="N",10,IF('C-MNS'!P33="c",1,0))),0)</f>
        <v>0</v>
      </c>
      <c r="Q33" s="365">
        <f>IF(MNS!$E$8=2,IF('C-MNS'!Q33="NS",100,IF('C-MNS'!Q33="N",10,IF('C-MNS'!Q33="c",1,0))),0)</f>
        <v>0</v>
      </c>
      <c r="R33" s="365">
        <f>IF(MNS!E$8=3,IF('C-MNS'!R33="NS",100,IF('C-MNS'!R33="N",10,IF('C-MNS'!R33="c",1,0))),0)</f>
        <v>0</v>
      </c>
      <c r="S33" s="365">
        <f>IF(MNS!$F$8=1,IF('C-MNS'!S33="NS",100,IF('C-MNS'!S33="N",10,IF('C-MNS'!S33="c",1,0))),0)</f>
        <v>0</v>
      </c>
      <c r="T33" s="365">
        <f>IF(MNS!$F$8=2,IF('C-MNS'!T33="NS",100,IF('C-MNS'!T33="N",10,IF('C-MNS'!T33="c",1,0))),0)</f>
        <v>0</v>
      </c>
      <c r="U33" s="365">
        <f>IF(MNS!F$8=3,IF('C-MNS'!U33="NS",100,IF('C-MNS'!U33="N",10,IF('C-MNS'!U33="c",1,0))),0)</f>
        <v>0</v>
      </c>
      <c r="V33" s="365">
        <f>IF(MNS!$G$8=1,IF('C-MNS'!V33="NS",100,IF('C-MNS'!V33="N",10,IF('C-MNS'!V33="c",1,0))),0)</f>
        <v>0</v>
      </c>
      <c r="W33" s="365">
        <f>IF(MNS!$G$8=2,IF('C-MNS'!W33="NS",100,IF('C-MNS'!W33="N",10,IF('C-MNS'!W33="c",1,0))),0)</f>
        <v>0</v>
      </c>
      <c r="X33" s="365">
        <f>IF(MNS!G$8=3,IF('C-MNS'!X33="NS",100,IF('C-MNS'!X33="N",10,IF('C-MNS'!X33="c",1,0))),0)</f>
        <v>0</v>
      </c>
      <c r="Y33" s="365">
        <f>IF(MNS!$H$8=1,IF('C-MNS'!Y33="NS",100,IF('C-MNS'!Y33="N",10,IF('C-MNS'!Y33="c",1,0))),0)</f>
        <v>0</v>
      </c>
      <c r="Z33" s="365">
        <f>IF(MNS!$H$8=2,IF('C-MNS'!Z33="NS",100,IF('C-MNS'!Z33="N",10,IF('C-MNS'!Z33="c",1,0))),0)</f>
        <v>0</v>
      </c>
      <c r="AA33" s="365">
        <f>IF(MNS!H$8=3,IF('C-MNS'!AA33="NS",100,IF('C-MNS'!AA33="N",10,IF('C-MNS'!AA33="c",1,0))),0)</f>
        <v>0</v>
      </c>
      <c r="AB33" s="365">
        <f>IF(MNS!$I$8=1,IF('C-MNS'!AB33="NS",100,IF('C-MNS'!AB33="N",10,IF('C-MNS'!AB33="c",1,0))),0)</f>
        <v>0</v>
      </c>
      <c r="AC33" s="365">
        <f>IF(MNS!$I$8=2,IF('C-MNS'!AC33="NS",100,IF('C-MNS'!AC33="N",10,IF('C-MNS'!AC33="c",1,0))),0)</f>
        <v>0</v>
      </c>
      <c r="AD33" s="365">
        <f>IF(MNS!I$8=3,IF('C-MNS'!AD33="NS",100,IF('C-MNS'!AD33="N",10,IF('C-MNS'!AD33="c",1,0))),0)</f>
        <v>0</v>
      </c>
      <c r="AE33" s="365">
        <f>IF(MNS!$J$8=1,IF('C-MNS'!AE33="NS",100,IF('C-MNS'!AE33="N",10,IF('C-MNS'!AE33="c",1,0))),0)</f>
        <v>0</v>
      </c>
      <c r="AF33" s="365">
        <f>IF(MNS!$J$8=2,IF('C-MNS'!AF33="NS",100,IF('C-MNS'!AF33="N",10,IF('C-MNS'!AF33="c",1,0))),0)</f>
        <v>0</v>
      </c>
      <c r="AG33" s="365">
        <f>IF(MNS!J$8=3,IF('C-MNS'!AG33="NS",100,IF('C-MNS'!AG33="N",10,IF('C-MNS'!AG33="c",1,0))),0)</f>
        <v>0</v>
      </c>
      <c r="AH33" s="365">
        <f>IF(MNS!$K$8=1,IF('C-MNS'!AH33="NS",100,IF('C-MNS'!AH33="N",10,IF('C-MNS'!AH33="c",1,0))),0)</f>
        <v>0</v>
      </c>
      <c r="AI33" s="365">
        <f>IF(MNS!$K$8=2,IF('C-MNS'!AI33="NS",100,IF('C-MNS'!AI33="N",10,IF('C-MNS'!AI33="c",1,0))),0)</f>
        <v>0</v>
      </c>
      <c r="AJ33" s="365">
        <f>IF(MNS!K$8=3,IF('C-MNS'!AJ33="NS",100,IF('C-MNS'!AJ33="N",10,IF('C-MNS'!AJ33="c",1,0))),0)</f>
        <v>0</v>
      </c>
      <c r="AK33" s="365">
        <f>IF(MNS!$L$8=1,IF('C-MNS'!AK33="NS",100,IF('C-MNS'!AK33="N",10,IF('C-MNS'!AK33="c",1,0))),0)</f>
        <v>0</v>
      </c>
      <c r="AL33" s="365">
        <f>IF(MNS!$L$8=2,IF('C-MNS'!AL33="NS",100,IF('C-MNS'!AL33="N",10,IF('C-MNS'!AL33="c",1,0))),0)</f>
        <v>0</v>
      </c>
      <c r="AM33" s="365">
        <f>IF(MNS!L$8=3,IF('C-MNS'!AM33="NS",100,IF('C-MNS'!AM33="N",10,IF('C-MNS'!AM33="c",1,0))),0)</f>
        <v>0</v>
      </c>
      <c r="AN33" s="365">
        <f>IF(MNS!$M$8=1,IF('C-MNS'!AN33="NS",100,IF('C-MNS'!AN33="N",10,IF('C-MNS'!AN33="c",1,0))),0)</f>
        <v>0</v>
      </c>
      <c r="AO33" s="365">
        <f>IF(MNS!$M$8=2,IF('C-MNS'!AO33="NS",100,IF('C-MNS'!AO33="N",10,IF('C-MNS'!AO33="c",1,0))),0)</f>
        <v>0</v>
      </c>
      <c r="AP33" s="365">
        <f>IF(MNS!M$8=3,IF('C-MNS'!AP33="NS",100,IF('C-MNS'!AP33="N",10,IF('C-MNS'!AP33="c",1,0))),0)</f>
        <v>0</v>
      </c>
      <c r="AQ33" s="365">
        <f>IF(MNS!$O$8=1,IF('C-MNS'!AQ33="NS",100,IF('C-MNS'!AQ33="N",10,IF('C-MNS'!AQ33="c",1,0))),0)</f>
        <v>0</v>
      </c>
      <c r="AR33" s="365">
        <f>IF(MNS!$O$8=2,IF('C-MNS'!AR33="NS",100,IF('C-MNS'!AR33="N",10,IF('C-MNS'!AR33="c",1,0))),0)</f>
        <v>0</v>
      </c>
      <c r="AS33" s="365">
        <f>IF(MNS!O$8=3,IF('C-MNS'!AS33="NS",100,IF('C-MNS'!AS33="N",10,IF('C-MNS'!AS33="c",1,0))),0)</f>
        <v>0</v>
      </c>
      <c r="AT33" s="365">
        <f>IF(MNS!$Z$8=1,IF('C-MNS'!AT33="NS",100,IF('C-MNS'!AT33="N",10,IF('C-MNS'!AT33="c",1,0))),0)</f>
        <v>0</v>
      </c>
      <c r="AU33" s="365">
        <f>IF(MNS!$Z$8=2,IF('C-MNS'!AU33="NS",100,IF('C-MNS'!AU33="N",10,IF('C-MNS'!AU33="c",1,0))),0)</f>
        <v>0</v>
      </c>
      <c r="AV33" s="365">
        <f>IF(MNS!Z$8=3,IF('C-MNS'!AV33="NS",100,IF('C-MNS'!AV33="N",10,IF('C-MNS'!AV33="c",1,0))),0)</f>
        <v>0</v>
      </c>
      <c r="AW33" s="365">
        <f>IF(MNS!$AH$8=1,IF('C-MNS'!AW33="NS",100,IF('C-MNS'!AW33="N",10,IF('C-MNS'!AW33="c",1,0))),0)</f>
        <v>0</v>
      </c>
      <c r="AX33" s="365">
        <f>IF(MNS!$AH$8=2,IF('C-MNS'!AX33="NS",100,IF('C-MNS'!AX33="N",10,IF('C-MNS'!AX33="c",1,0))),0)</f>
        <v>0</v>
      </c>
      <c r="AY33" s="365">
        <f>IF(MNS!$AH$8=3,IF('C-MNS'!AY33="NS",100,IF('C-MNS'!AY33="N",10,IF('C-MNS'!AY33="c",1,0))),0)</f>
        <v>0</v>
      </c>
      <c r="AZ33" s="366">
        <f t="shared" si="0"/>
        <v>0</v>
      </c>
      <c r="BA33" s="366">
        <f t="shared" si="1"/>
        <v>0</v>
      </c>
      <c r="BB33" s="366">
        <f t="shared" si="2"/>
        <v>0</v>
      </c>
      <c r="BC33" s="366">
        <f t="shared" si="3"/>
        <v>0</v>
      </c>
      <c r="BD33" s="367">
        <f>IF(AZ33&gt;0,IF(Perf_potenziale!AZ33&gt;0,IF(BA33&gt;=1,1,IF(BB33&gt;=Perf_potenziale!BB33,1,IF(BB33&gt;0,0.5,IF(BC33&gt;0,0.3,0)))),0),0)</f>
        <v>0</v>
      </c>
      <c r="BE33" s="367"/>
      <c r="BF33" s="368"/>
      <c r="BG33" s="339"/>
      <c r="BH33" s="339"/>
      <c r="BI33" s="339"/>
      <c r="BJ33" s="340"/>
      <c r="BK33" s="339"/>
      <c r="BL33" s="341"/>
    </row>
    <row r="34" spans="1:64" ht="15.75" customHeight="1" thickBot="1">
      <c r="A34" s="590"/>
      <c r="B34" s="555"/>
      <c r="C34" s="541"/>
      <c r="D34" s="547"/>
      <c r="E34" s="250" t="s">
        <v>375</v>
      </c>
      <c r="F34" s="251" t="s">
        <v>415</v>
      </c>
      <c r="G34" s="252">
        <f>IF(MNS!$B$8=1,IF('C-MNS'!G34="NS",100,IF('C-MNS'!G34="N",10,IF('C-MNS'!G34="c",1,0))),0)</f>
        <v>0</v>
      </c>
      <c r="H34" s="252">
        <f>IF(MNS!$B$8=2,IF('C-MNS'!H34="NS",100,IF('C-MNS'!H34="N",10,IF('C-MNS'!H34="c",1,0))),0)</f>
        <v>0</v>
      </c>
      <c r="I34" s="252">
        <f>IF(MNS!B$8=3,IF('C-MNS'!I34="NS",100,IF('C-MNS'!I34="N",10,IF('C-MNS'!I34="c",1,0))),0)</f>
        <v>0</v>
      </c>
      <c r="J34" s="252">
        <f>IF(MNS!$C$8=1,IF('C-MNS'!J34="NS",100,IF('C-MNS'!J34="N",10,IF('C-MNS'!J34="c",1,0))),0)</f>
        <v>0</v>
      </c>
      <c r="K34" s="252">
        <f>IF(MNS!$C$8=2,IF('C-MNS'!K34="NS",100,IF('C-MNS'!K34="N",10,IF('C-MNS'!K34="c",1,0))),0)</f>
        <v>0</v>
      </c>
      <c r="L34" s="252">
        <f>IF(MNS!C$8=3,IF('C-MNS'!L34="NS",100,IF('C-MNS'!L34="N",10,IF('C-MNS'!L34="c",1,0))),0)</f>
        <v>0</v>
      </c>
      <c r="M34" s="252">
        <f>IF(MNS!$D$8=1,IF('C-MNS'!M34="NS",100,IF('C-MNS'!M34="N",10,IF('C-MNS'!M34="c",1,0))),0)</f>
        <v>0</v>
      </c>
      <c r="N34" s="252">
        <f>IF(MNS!$D$8=2,IF('C-MNS'!N34="NS",100,IF('C-MNS'!N34="N",10,IF('C-MNS'!N34="c",1,0))),0)</f>
        <v>0</v>
      </c>
      <c r="O34" s="252">
        <f>IF(MNS!D$8=3,IF('C-MNS'!O34="NS",100,IF('C-MNS'!O34="N",10,IF('C-MNS'!O34="c",1,0))),0)</f>
        <v>0</v>
      </c>
      <c r="P34" s="252">
        <f>IF(MNS!$E$8=1,IF('C-MNS'!P34="NS",100,IF('C-MNS'!P34="N",10,IF('C-MNS'!P34="c",1,0))),0)</f>
        <v>0</v>
      </c>
      <c r="Q34" s="252">
        <f>IF(MNS!$E$8=2,IF('C-MNS'!Q34="NS",100,IF('C-MNS'!Q34="N",10,IF('C-MNS'!Q34="c",1,0))),0)</f>
        <v>0</v>
      </c>
      <c r="R34" s="252">
        <f>IF(MNS!E$8=3,IF('C-MNS'!R34="NS",100,IF('C-MNS'!R34="N",10,IF('C-MNS'!R34="c",1,0))),0)</f>
        <v>0</v>
      </c>
      <c r="S34" s="252">
        <f>IF(MNS!$F$8=1,IF('C-MNS'!S34="NS",100,IF('C-MNS'!S34="N",10,IF('C-MNS'!S34="c",1,0))),0)</f>
        <v>0</v>
      </c>
      <c r="T34" s="252">
        <f>IF(MNS!$F$8=2,IF('C-MNS'!T34="NS",100,IF('C-MNS'!T34="N",10,IF('C-MNS'!T34="c",1,0))),0)</f>
        <v>0</v>
      </c>
      <c r="U34" s="252">
        <f>IF(MNS!F$8=3,IF('C-MNS'!U34="NS",100,IF('C-MNS'!U34="N",10,IF('C-MNS'!U34="c",1,0))),0)</f>
        <v>0</v>
      </c>
      <c r="V34" s="252">
        <f>IF(MNS!$G$8=1,IF('C-MNS'!V34="NS",100,IF('C-MNS'!V34="N",10,IF('C-MNS'!V34="c",1,0))),0)</f>
        <v>0</v>
      </c>
      <c r="W34" s="252">
        <f>IF(MNS!$G$8=2,IF('C-MNS'!W34="NS",100,IF('C-MNS'!W34="N",10,IF('C-MNS'!W34="c",1,0))),0)</f>
        <v>0</v>
      </c>
      <c r="X34" s="252">
        <f>IF(MNS!G$8=3,IF('C-MNS'!X34="NS",100,IF('C-MNS'!X34="N",10,IF('C-MNS'!X34="c",1,0))),0)</f>
        <v>0</v>
      </c>
      <c r="Y34" s="252">
        <f>IF(MNS!$H$8=1,IF('C-MNS'!Y34="NS",100,IF('C-MNS'!Y34="N",10,IF('C-MNS'!Y34="c",1,0))),0)</f>
        <v>0</v>
      </c>
      <c r="Z34" s="252">
        <f>IF(MNS!$H$8=2,IF('C-MNS'!Z34="NS",100,IF('C-MNS'!Z34="N",10,IF('C-MNS'!Z34="c",1,0))),0)</f>
        <v>0</v>
      </c>
      <c r="AA34" s="252">
        <f>IF(MNS!H$8=3,IF('C-MNS'!AA34="NS",100,IF('C-MNS'!AA34="N",10,IF('C-MNS'!AA34="c",1,0))),0)</f>
        <v>0</v>
      </c>
      <c r="AB34" s="252">
        <f>IF(MNS!$I$8=1,IF('C-MNS'!AB34="NS",100,IF('C-MNS'!AB34="N",10,IF('C-MNS'!AB34="c",1,0))),0)</f>
        <v>0</v>
      </c>
      <c r="AC34" s="252">
        <f>IF(MNS!$I$8=2,IF('C-MNS'!AC34="NS",100,IF('C-MNS'!AC34="N",10,IF('C-MNS'!AC34="c",1,0))),0)</f>
        <v>0</v>
      </c>
      <c r="AD34" s="252">
        <f>IF(MNS!I$8=3,IF('C-MNS'!AD34="NS",100,IF('C-MNS'!AD34="N",10,IF('C-MNS'!AD34="c",1,0))),0)</f>
        <v>0</v>
      </c>
      <c r="AE34" s="252">
        <f>IF(MNS!$J$8=1,IF('C-MNS'!AE34="NS",100,IF('C-MNS'!AE34="N",10,IF('C-MNS'!AE34="c",1,0))),0)</f>
        <v>0</v>
      </c>
      <c r="AF34" s="252">
        <f>IF(MNS!$J$8=2,IF('C-MNS'!AF34="NS",100,IF('C-MNS'!AF34="N",10,IF('C-MNS'!AF34="c",1,0))),0)</f>
        <v>0</v>
      </c>
      <c r="AG34" s="252">
        <f>IF(MNS!J$8=3,IF('C-MNS'!AG34="NS",100,IF('C-MNS'!AG34="N",10,IF('C-MNS'!AG34="c",1,0))),0)</f>
        <v>0</v>
      </c>
      <c r="AH34" s="252">
        <f>IF(MNS!$K$8=1,IF('C-MNS'!AH34="NS",100,IF('C-MNS'!AH34="N",10,IF('C-MNS'!AH34="c",1,0))),0)</f>
        <v>0</v>
      </c>
      <c r="AI34" s="252">
        <f>IF(MNS!$K$8=2,IF('C-MNS'!AI34="NS",100,IF('C-MNS'!AI34="N",10,IF('C-MNS'!AI34="c",1,0))),0)</f>
        <v>0</v>
      </c>
      <c r="AJ34" s="252">
        <f>IF(MNS!K$8=3,IF('C-MNS'!AJ34="NS",100,IF('C-MNS'!AJ34="N",10,IF('C-MNS'!AJ34="c",1,0))),0)</f>
        <v>0</v>
      </c>
      <c r="AK34" s="252">
        <f>IF(MNS!$L$8=1,IF('C-MNS'!AK34="NS",100,IF('C-MNS'!AK34="N",10,IF('C-MNS'!AK34="c",1,0))),0)</f>
        <v>0</v>
      </c>
      <c r="AL34" s="252">
        <f>IF(MNS!$L$8=2,IF('C-MNS'!AL34="NS",100,IF('C-MNS'!AL34="N",10,IF('C-MNS'!AL34="c",1,0))),0)</f>
        <v>0</v>
      </c>
      <c r="AM34" s="252">
        <f>IF(MNS!L$8=3,IF('C-MNS'!AM34="NS",100,IF('C-MNS'!AM34="N",10,IF('C-MNS'!AM34="c",1,0))),0)</f>
        <v>0</v>
      </c>
      <c r="AN34" s="252">
        <f>IF(MNS!$M$8=1,IF('C-MNS'!AN34="NS",100,IF('C-MNS'!AN34="N",10,IF('C-MNS'!AN34="c",1,0))),0)</f>
        <v>0</v>
      </c>
      <c r="AO34" s="252">
        <f>IF(MNS!$M$8=2,IF('C-MNS'!AO34="NS",100,IF('C-MNS'!AO34="N",10,IF('C-MNS'!AO34="c",1,0))),0)</f>
        <v>0</v>
      </c>
      <c r="AP34" s="252">
        <f>IF(MNS!M$8=3,IF('C-MNS'!AP34="NS",100,IF('C-MNS'!AP34="N",10,IF('C-MNS'!AP34="c",1,0))),0)</f>
        <v>0</v>
      </c>
      <c r="AQ34" s="252">
        <f>IF(MNS!$O$8=1,IF('C-MNS'!AQ34="NS",100,IF('C-MNS'!AQ34="N",10,IF('C-MNS'!AQ34="c",1,0))),0)</f>
        <v>0</v>
      </c>
      <c r="AR34" s="252">
        <f>IF(MNS!$O$8=2,IF('C-MNS'!AR34="NS",100,IF('C-MNS'!AR34="N",10,IF('C-MNS'!AR34="c",1,0))),0)</f>
        <v>0</v>
      </c>
      <c r="AS34" s="252">
        <f>IF(MNS!O$8=3,IF('C-MNS'!AS34="NS",100,IF('C-MNS'!AS34="N",10,IF('C-MNS'!AS34="c",1,0))),0)</f>
        <v>0</v>
      </c>
      <c r="AT34" s="252">
        <f>IF(MNS!$Z$8=1,IF('C-MNS'!AT34="NS",100,IF('C-MNS'!AT34="N",10,IF('C-MNS'!AT34="c",1,0))),0)</f>
        <v>0</v>
      </c>
      <c r="AU34" s="252">
        <f>IF(MNS!$Z$8=2,IF('C-MNS'!AU34="NS",100,IF('C-MNS'!AU34="N",10,IF('C-MNS'!AU34="c",1,0))),0)</f>
        <v>0</v>
      </c>
      <c r="AV34" s="252">
        <f>IF(MNS!Z$8=3,IF('C-MNS'!AV34="NS",100,IF('C-MNS'!AV34="N",10,IF('C-MNS'!AV34="c",1,0))),0)</f>
        <v>0</v>
      </c>
      <c r="AW34" s="252">
        <f>IF(MNS!$AH$8=1,IF('C-MNS'!AW34="NS",100,IF('C-MNS'!AW34="N",10,IF('C-MNS'!AW34="c",1,0))),0)</f>
        <v>0</v>
      </c>
      <c r="AX34" s="252">
        <f>IF(MNS!$AH$8=2,IF('C-MNS'!AX34="NS",100,IF('C-MNS'!AX34="N",10,IF('C-MNS'!AX34="c",1,0))),0)</f>
        <v>0</v>
      </c>
      <c r="AY34" s="252">
        <f>IF(MNS!$AH$8=3,IF('C-MNS'!AY34="NS",100,IF('C-MNS'!AY34="N",10,IF('C-MNS'!AY34="c",1,0))),0)</f>
        <v>0</v>
      </c>
      <c r="AZ34" s="253">
        <f t="shared" si="0"/>
        <v>0</v>
      </c>
      <c r="BA34" s="253">
        <f t="shared" si="1"/>
        <v>0</v>
      </c>
      <c r="BB34" s="253">
        <f t="shared" si="2"/>
        <v>0</v>
      </c>
      <c r="BC34" s="253">
        <f t="shared" si="3"/>
        <v>0</v>
      </c>
      <c r="BD34" s="255">
        <f>IF(AZ34&gt;0,IF(Perf_potenziale!AZ34&gt;0,IF(BA34&gt;=1,1,IF(BB34&gt;=Perf_potenziale!BB34,1,IF(BB34&gt;0,0.5,IF(BC34&gt;0,0.3,0)))),0),0)</f>
        <v>0</v>
      </c>
      <c r="BE34" s="255"/>
      <c r="BF34" s="263"/>
      <c r="BG34" s="254"/>
      <c r="BH34" s="254"/>
      <c r="BI34" s="254"/>
      <c r="BJ34" s="99"/>
      <c r="BK34" s="254"/>
      <c r="BL34" s="342"/>
    </row>
    <row r="35" spans="1:64" ht="15.75" customHeight="1">
      <c r="A35" s="590"/>
      <c r="B35" s="555"/>
      <c r="C35" s="542"/>
      <c r="D35" s="548"/>
      <c r="E35" s="278" t="s">
        <v>377</v>
      </c>
      <c r="F35" s="279" t="s">
        <v>416</v>
      </c>
      <c r="G35" s="280">
        <f>IF(MNS!$B$8=1,IF('C-MNS'!G35="NS",100,IF('C-MNS'!G35="N",10,IF('C-MNS'!G35="c",1,0))),0)</f>
        <v>0</v>
      </c>
      <c r="H35" s="280">
        <f>IF(MNS!$B$8=2,IF('C-MNS'!H35="NS",100,IF('C-MNS'!H35="N",10,IF('C-MNS'!H35="c",1,0))),0)</f>
        <v>0</v>
      </c>
      <c r="I35" s="280">
        <f>IF(MNS!B$8=3,IF('C-MNS'!I35="NS",100,IF('C-MNS'!I35="N",10,IF('C-MNS'!I35="c",1,0))),0)</f>
        <v>0</v>
      </c>
      <c r="J35" s="280">
        <f>IF(MNS!$C$8=1,IF('C-MNS'!J35="NS",100,IF('C-MNS'!J35="N",10,IF('C-MNS'!J35="c",1,0))),0)</f>
        <v>0</v>
      </c>
      <c r="K35" s="280">
        <f>IF(MNS!$C$8=2,IF('C-MNS'!K35="NS",100,IF('C-MNS'!K35="N",10,IF('C-MNS'!K35="c",1,0))),0)</f>
        <v>0</v>
      </c>
      <c r="L35" s="280">
        <f>IF(MNS!C$8=3,IF('C-MNS'!L35="NS",100,IF('C-MNS'!L35="N",10,IF('C-MNS'!L35="c",1,0))),0)</f>
        <v>0</v>
      </c>
      <c r="M35" s="280">
        <f>IF(MNS!$D$8=1,IF('C-MNS'!M35="NS",100,IF('C-MNS'!M35="N",10,IF('C-MNS'!M35="c",1,0))),0)</f>
        <v>0</v>
      </c>
      <c r="N35" s="280">
        <f>IF(MNS!$D$8=2,IF('C-MNS'!N35="NS",100,IF('C-MNS'!N35="N",10,IF('C-MNS'!N35="c",1,0))),0)</f>
        <v>0</v>
      </c>
      <c r="O35" s="280">
        <f>IF(MNS!D$8=3,IF('C-MNS'!O35="NS",100,IF('C-MNS'!O35="N",10,IF('C-MNS'!O35="c",1,0))),0)</f>
        <v>0</v>
      </c>
      <c r="P35" s="280">
        <f>IF(MNS!$E$8=1,IF('C-MNS'!P35="NS",100,IF('C-MNS'!P35="N",10,IF('C-MNS'!P35="c",1,0))),0)</f>
        <v>0</v>
      </c>
      <c r="Q35" s="280">
        <f>IF(MNS!$E$8=2,IF('C-MNS'!Q35="NS",100,IF('C-MNS'!Q35="N",10,IF('C-MNS'!Q35="c",1,0))),0)</f>
        <v>0</v>
      </c>
      <c r="R35" s="280">
        <f>IF(MNS!E$8=3,IF('C-MNS'!R35="NS",100,IF('C-MNS'!R35="N",10,IF('C-MNS'!R35="c",1,0))),0)</f>
        <v>0</v>
      </c>
      <c r="S35" s="280">
        <f>IF(MNS!$F$8=1,IF('C-MNS'!S35="NS",100,IF('C-MNS'!S35="N",10,IF('C-MNS'!S35="c",1,0))),0)</f>
        <v>0</v>
      </c>
      <c r="T35" s="280">
        <f>IF(MNS!$F$8=2,IF('C-MNS'!T35="NS",100,IF('C-MNS'!T35="N",10,IF('C-MNS'!T35="c",1,0))),0)</f>
        <v>0</v>
      </c>
      <c r="U35" s="280">
        <f>IF(MNS!F$8=3,IF('C-MNS'!U35="NS",100,IF('C-MNS'!U35="N",10,IF('C-MNS'!U35="c",1,0))),0)</f>
        <v>0</v>
      </c>
      <c r="V35" s="280">
        <f>IF(MNS!$G$8=1,IF('C-MNS'!V35="NS",100,IF('C-MNS'!V35="N",10,IF('C-MNS'!V35="c",1,0))),0)</f>
        <v>0</v>
      </c>
      <c r="W35" s="280">
        <f>IF(MNS!$G$8=2,IF('C-MNS'!W35="NS",100,IF('C-MNS'!W35="N",10,IF('C-MNS'!W35="c",1,0))),0)</f>
        <v>0</v>
      </c>
      <c r="X35" s="280">
        <f>IF(MNS!G$8=3,IF('C-MNS'!X35="NS",100,IF('C-MNS'!X35="N",10,IF('C-MNS'!X35="c",1,0))),0)</f>
        <v>0</v>
      </c>
      <c r="Y35" s="280">
        <f>IF(MNS!$H$8=1,IF('C-MNS'!Y35="NS",100,IF('C-MNS'!Y35="N",10,IF('C-MNS'!Y35="c",1,0))),0)</f>
        <v>0</v>
      </c>
      <c r="Z35" s="280">
        <f>IF(MNS!$H$8=2,IF('C-MNS'!Z35="NS",100,IF('C-MNS'!Z35="N",10,IF('C-MNS'!Z35="c",1,0))),0)</f>
        <v>0</v>
      </c>
      <c r="AA35" s="280">
        <f>IF(MNS!H$8=3,IF('C-MNS'!AA35="NS",100,IF('C-MNS'!AA35="N",10,IF('C-MNS'!AA35="c",1,0))),0)</f>
        <v>0</v>
      </c>
      <c r="AB35" s="280">
        <f>IF(MNS!$I$8=1,IF('C-MNS'!AB35="NS",100,IF('C-MNS'!AB35="N",10,IF('C-MNS'!AB35="c",1,0))),0)</f>
        <v>0</v>
      </c>
      <c r="AC35" s="280">
        <f>IF(MNS!$I$8=2,IF('C-MNS'!AC35="NS",100,IF('C-MNS'!AC35="N",10,IF('C-MNS'!AC35="c",1,0))),0)</f>
        <v>0</v>
      </c>
      <c r="AD35" s="280">
        <f>IF(MNS!I$8=3,IF('C-MNS'!AD35="NS",100,IF('C-MNS'!AD35="N",10,IF('C-MNS'!AD35="c",1,0))),0)</f>
        <v>0</v>
      </c>
      <c r="AE35" s="280">
        <f>IF(MNS!$J$8=1,IF('C-MNS'!AE35="NS",100,IF('C-MNS'!AE35="N",10,IF('C-MNS'!AE35="c",1,0))),0)</f>
        <v>0</v>
      </c>
      <c r="AF35" s="280">
        <f>IF(MNS!$J$8=2,IF('C-MNS'!AF35="NS",100,IF('C-MNS'!AF35="N",10,IF('C-MNS'!AF35="c",1,0))),0)</f>
        <v>0</v>
      </c>
      <c r="AG35" s="280">
        <f>IF(MNS!J$8=3,IF('C-MNS'!AG35="NS",100,IF('C-MNS'!AG35="N",10,IF('C-MNS'!AG35="c",1,0))),0)</f>
        <v>0</v>
      </c>
      <c r="AH35" s="280">
        <f>IF(MNS!$K$8=1,IF('C-MNS'!AH35="NS",100,IF('C-MNS'!AH35="N",10,IF('C-MNS'!AH35="c",1,0))),0)</f>
        <v>0</v>
      </c>
      <c r="AI35" s="280">
        <f>IF(MNS!$K$8=2,IF('C-MNS'!AI35="NS",100,IF('C-MNS'!AI35="N",10,IF('C-MNS'!AI35="c",1,0))),0)</f>
        <v>0</v>
      </c>
      <c r="AJ35" s="280">
        <f>IF(MNS!K$8=3,IF('C-MNS'!AJ35="NS",100,IF('C-MNS'!AJ35="N",10,IF('C-MNS'!AJ35="c",1,0))),0)</f>
        <v>0</v>
      </c>
      <c r="AK35" s="280">
        <f>IF(MNS!$L$8=1,IF('C-MNS'!AK35="NS",100,IF('C-MNS'!AK35="N",10,IF('C-MNS'!AK35="c",1,0))),0)</f>
        <v>0</v>
      </c>
      <c r="AL35" s="280">
        <f>IF(MNS!$L$8=2,IF('C-MNS'!AL35="NS",100,IF('C-MNS'!AL35="N",10,IF('C-MNS'!AL35="c",1,0))),0)</f>
        <v>0</v>
      </c>
      <c r="AM35" s="280">
        <f>IF(MNS!L$8=3,IF('C-MNS'!AM35="NS",100,IF('C-MNS'!AM35="N",10,IF('C-MNS'!AM35="c",1,0))),0)</f>
        <v>0</v>
      </c>
      <c r="AN35" s="280">
        <f>IF(MNS!$M$8=1,IF('C-MNS'!AN35="NS",100,IF('C-MNS'!AN35="N",10,IF('C-MNS'!AN35="c",1,0))),0)</f>
        <v>0</v>
      </c>
      <c r="AO35" s="280">
        <f>IF(MNS!$M$8=2,IF('C-MNS'!AO35="NS",100,IF('C-MNS'!AO35="N",10,IF('C-MNS'!AO35="c",1,0))),0)</f>
        <v>0</v>
      </c>
      <c r="AP35" s="280">
        <f>IF(MNS!M$8=3,IF('C-MNS'!AP35="NS",100,IF('C-MNS'!AP35="N",10,IF('C-MNS'!AP35="c",1,0))),0)</f>
        <v>0</v>
      </c>
      <c r="AQ35" s="280">
        <f>IF(MNS!$O$8=1,IF('C-MNS'!AQ35="NS",100,IF('C-MNS'!AQ35="N",10,IF('C-MNS'!AQ35="c",1,0))),0)</f>
        <v>0</v>
      </c>
      <c r="AR35" s="280">
        <f>IF(MNS!$O$8=2,IF('C-MNS'!AR35="NS",100,IF('C-MNS'!AR35="N",10,IF('C-MNS'!AR35="c",1,0))),0)</f>
        <v>0</v>
      </c>
      <c r="AS35" s="280">
        <f>IF(MNS!O$8=3,IF('C-MNS'!AS35="NS",100,IF('C-MNS'!AS35="N",10,IF('C-MNS'!AS35="c",1,0))),0)</f>
        <v>0</v>
      </c>
      <c r="AT35" s="280">
        <f>IF(MNS!$Z$8=1,IF('C-MNS'!AT35="NS",100,IF('C-MNS'!AT35="N",10,IF('C-MNS'!AT35="c",1,0))),0)</f>
        <v>0</v>
      </c>
      <c r="AU35" s="280">
        <f>IF(MNS!$Z$8=2,IF('C-MNS'!AU35="NS",100,IF('C-MNS'!AU35="N",10,IF('C-MNS'!AU35="c",1,0))),0)</f>
        <v>0</v>
      </c>
      <c r="AV35" s="280">
        <f>IF(MNS!Z$8=3,IF('C-MNS'!AV35="NS",100,IF('C-MNS'!AV35="N",10,IF('C-MNS'!AV35="c",1,0))),0)</f>
        <v>0</v>
      </c>
      <c r="AW35" s="280">
        <f>IF(MNS!$AH$8=1,IF('C-MNS'!AW35="NS",100,IF('C-MNS'!AW35="N",10,IF('C-MNS'!AW35="c",1,0))),0)</f>
        <v>0</v>
      </c>
      <c r="AX35" s="280">
        <f>IF(MNS!$AH$8=2,IF('C-MNS'!AX35="NS",100,IF('C-MNS'!AX35="N",10,IF('C-MNS'!AX35="c",1,0))),0)</f>
        <v>0</v>
      </c>
      <c r="AY35" s="280">
        <f>IF(MNS!$AH$8=3,IF('C-MNS'!AY35="NS",100,IF('C-MNS'!AY35="N",10,IF('C-MNS'!AY35="c",1,0))),0)</f>
        <v>0</v>
      </c>
      <c r="AZ35" s="256">
        <f t="shared" si="0"/>
        <v>0</v>
      </c>
      <c r="BA35" s="256">
        <f t="shared" si="1"/>
        <v>0</v>
      </c>
      <c r="BB35" s="256">
        <f t="shared" si="2"/>
        <v>0</v>
      </c>
      <c r="BC35" s="256">
        <f t="shared" si="3"/>
        <v>0</v>
      </c>
      <c r="BD35" s="258">
        <f>IF(AZ35&gt;0,IF(Perf_potenziale!AZ35&gt;0,IF(BA35&gt;=1,1,IF(BB35&gt;=Perf_potenziale!BB35,1,IF(BB35&gt;0,0.5,IF(BC35&gt;0,0.3,0)))),0),0)</f>
        <v>0</v>
      </c>
      <c r="BE35" s="258">
        <f>IF(BD35=1,3,IF(BD34=1,2,IF(BD33=1,1,0)))</f>
        <v>0</v>
      </c>
      <c r="BF35" s="281">
        <f>IF(BE35=0,BD35+BD34*0.1+BD33*0.01,0)</f>
        <v>0</v>
      </c>
      <c r="BG35" s="254"/>
      <c r="BH35" s="254"/>
      <c r="BI35" s="254"/>
      <c r="BJ35" s="99"/>
      <c r="BK35" s="254"/>
      <c r="BL35" s="342"/>
    </row>
    <row r="36" spans="1:64" ht="15.75" customHeight="1" thickBot="1">
      <c r="A36" s="590"/>
      <c r="B36" s="555"/>
      <c r="C36" s="532" t="s">
        <v>417</v>
      </c>
      <c r="D36" s="570" t="s">
        <v>113</v>
      </c>
      <c r="E36" s="287" t="s">
        <v>373</v>
      </c>
      <c r="F36" s="308" t="s">
        <v>418</v>
      </c>
      <c r="G36" s="289">
        <f>IF(MNS!$B$8=1,IF('C-MNS'!G36="NS",100,IF('C-MNS'!G36="N",10,IF('C-MNS'!G36="c",1,0))),0)</f>
        <v>0</v>
      </c>
      <c r="H36" s="289">
        <f>IF(MNS!$B$8=2,IF('C-MNS'!H36="NS",100,IF('C-MNS'!H36="N",10,IF('C-MNS'!H36="c",1,0))),0)</f>
        <v>0</v>
      </c>
      <c r="I36" s="289">
        <f>IF(MNS!B$8=3,IF('C-MNS'!I36="NS",100,IF('C-MNS'!I36="N",10,IF('C-MNS'!I36="c",1,0))),0)</f>
        <v>0</v>
      </c>
      <c r="J36" s="289">
        <f>IF(MNS!$C$8=1,IF('C-MNS'!J36="NS",100,IF('C-MNS'!J36="N",10,IF('C-MNS'!J36="c",1,0))),0)</f>
        <v>0</v>
      </c>
      <c r="K36" s="289">
        <f>IF(MNS!$C$8=2,IF('C-MNS'!K36="NS",100,IF('C-MNS'!K36="N",10,IF('C-MNS'!K36="c",1,0))),0)</f>
        <v>0</v>
      </c>
      <c r="L36" s="289">
        <f>IF(MNS!C$8=3,IF('C-MNS'!L36="NS",100,IF('C-MNS'!L36="N",10,IF('C-MNS'!L36="c",1,0))),0)</f>
        <v>0</v>
      </c>
      <c r="M36" s="289">
        <f>IF(MNS!$D$8=1,IF('C-MNS'!M36="NS",100,IF('C-MNS'!M36="N",10,IF('C-MNS'!M36="c",1,0))),0)</f>
        <v>0</v>
      </c>
      <c r="N36" s="289">
        <f>IF(MNS!$D$8=2,IF('C-MNS'!N36="NS",100,IF('C-MNS'!N36="N",10,IF('C-MNS'!N36="c",1,0))),0)</f>
        <v>0</v>
      </c>
      <c r="O36" s="289">
        <f>IF(MNS!D$8=3,IF('C-MNS'!O36="NS",100,IF('C-MNS'!O36="N",10,IF('C-MNS'!O36="c",1,0))),0)</f>
        <v>0</v>
      </c>
      <c r="P36" s="289">
        <f>IF(MNS!$E$8=1,IF('C-MNS'!P36="NS",100,IF('C-MNS'!P36="N",10,IF('C-MNS'!P36="c",1,0))),0)</f>
        <v>0</v>
      </c>
      <c r="Q36" s="289">
        <f>IF(MNS!$E$8=2,IF('C-MNS'!Q36="NS",100,IF('C-MNS'!Q36="N",10,IF('C-MNS'!Q36="c",1,0))),0)</f>
        <v>0</v>
      </c>
      <c r="R36" s="289">
        <f>IF(MNS!E$8=3,IF('C-MNS'!R36="NS",100,IF('C-MNS'!R36="N",10,IF('C-MNS'!R36="c",1,0))),0)</f>
        <v>0</v>
      </c>
      <c r="S36" s="289">
        <f>IF(MNS!$F$8=1,IF('C-MNS'!S36="NS",100,IF('C-MNS'!S36="N",10,IF('C-MNS'!S36="c",1,0))),0)</f>
        <v>0</v>
      </c>
      <c r="T36" s="289">
        <f>IF(MNS!$F$8=2,IF('C-MNS'!T36="NS",100,IF('C-MNS'!T36="N",10,IF('C-MNS'!T36="c",1,0))),0)</f>
        <v>0</v>
      </c>
      <c r="U36" s="289">
        <f>IF(MNS!F$8=3,IF('C-MNS'!U36="NS",100,IF('C-MNS'!U36="N",10,IF('C-MNS'!U36="c",1,0))),0)</f>
        <v>0</v>
      </c>
      <c r="V36" s="289">
        <f>IF(MNS!$G$8=1,IF('C-MNS'!V36="NS",100,IF('C-MNS'!V36="N",10,IF('C-MNS'!V36="c",1,0))),0)</f>
        <v>0</v>
      </c>
      <c r="W36" s="289">
        <f>IF(MNS!$G$8=2,IF('C-MNS'!W36="NS",100,IF('C-MNS'!W36="N",10,IF('C-MNS'!W36="c",1,0))),0)</f>
        <v>0</v>
      </c>
      <c r="X36" s="289">
        <f>IF(MNS!G$8=3,IF('C-MNS'!X36="NS",100,IF('C-MNS'!X36="N",10,IF('C-MNS'!X36="c",1,0))),0)</f>
        <v>0</v>
      </c>
      <c r="Y36" s="289">
        <f>IF(MNS!$H$8=1,IF('C-MNS'!Y36="NS",100,IF('C-MNS'!Y36="N",10,IF('C-MNS'!Y36="c",1,0))),0)</f>
        <v>0</v>
      </c>
      <c r="Z36" s="289">
        <f>IF(MNS!$H$8=2,IF('C-MNS'!Z36="NS",100,IF('C-MNS'!Z36="N",10,IF('C-MNS'!Z36="c",1,0))),0)</f>
        <v>0</v>
      </c>
      <c r="AA36" s="289">
        <f>IF(MNS!H$8=3,IF('C-MNS'!AA36="NS",100,IF('C-MNS'!AA36="N",10,IF('C-MNS'!AA36="c",1,0))),0)</f>
        <v>0</v>
      </c>
      <c r="AB36" s="289">
        <f>IF(MNS!$I$8=1,IF('C-MNS'!AB36="NS",100,IF('C-MNS'!AB36="N",10,IF('C-MNS'!AB36="c",1,0))),0)</f>
        <v>0</v>
      </c>
      <c r="AC36" s="289">
        <f>IF(MNS!$I$8=2,IF('C-MNS'!AC36="NS",100,IF('C-MNS'!AC36="N",10,IF('C-MNS'!AC36="c",1,0))),0)</f>
        <v>0</v>
      </c>
      <c r="AD36" s="289">
        <f>IF(MNS!I$8=3,IF('C-MNS'!AD36="NS",100,IF('C-MNS'!AD36="N",10,IF('C-MNS'!AD36="c",1,0))),0)</f>
        <v>0</v>
      </c>
      <c r="AE36" s="289">
        <f>IF(MNS!$J$8=1,IF('C-MNS'!AE36="NS",100,IF('C-MNS'!AE36="N",10,IF('C-MNS'!AE36="c",1,0))),0)</f>
        <v>0</v>
      </c>
      <c r="AF36" s="289">
        <f>IF(MNS!$J$8=2,IF('C-MNS'!AF36="NS",100,IF('C-MNS'!AF36="N",10,IF('C-MNS'!AF36="c",1,0))),0)</f>
        <v>0</v>
      </c>
      <c r="AG36" s="289">
        <f>IF(MNS!J$8=3,IF('C-MNS'!AG36="NS",100,IF('C-MNS'!AG36="N",10,IF('C-MNS'!AG36="c",1,0))),0)</f>
        <v>0</v>
      </c>
      <c r="AH36" s="289">
        <f>IF(MNS!$K$8=1,IF('C-MNS'!AH36="NS",100,IF('C-MNS'!AH36="N",10,IF('C-MNS'!AH36="c",1,0))),0)</f>
        <v>0</v>
      </c>
      <c r="AI36" s="289">
        <f>IF(MNS!$K$8=2,IF('C-MNS'!AI36="NS",100,IF('C-MNS'!AI36="N",10,IF('C-MNS'!AI36="c",1,0))),0)</f>
        <v>0</v>
      </c>
      <c r="AJ36" s="289">
        <f>IF(MNS!K$8=3,IF('C-MNS'!AJ36="NS",100,IF('C-MNS'!AJ36="N",10,IF('C-MNS'!AJ36="c",1,0))),0)</f>
        <v>0</v>
      </c>
      <c r="AK36" s="289">
        <f>IF(MNS!$L$8=1,IF('C-MNS'!AK36="NS",100,IF('C-MNS'!AK36="N",10,IF('C-MNS'!AK36="c",1,0))),0)</f>
        <v>0</v>
      </c>
      <c r="AL36" s="289">
        <f>IF(MNS!$L$8=2,IF('C-MNS'!AL36="NS",100,IF('C-MNS'!AL36="N",10,IF('C-MNS'!AL36="c",1,0))),0)</f>
        <v>0</v>
      </c>
      <c r="AM36" s="289">
        <f>IF(MNS!L$8=3,IF('C-MNS'!AM36="NS",100,IF('C-MNS'!AM36="N",10,IF('C-MNS'!AM36="c",1,0))),0)</f>
        <v>0</v>
      </c>
      <c r="AN36" s="289">
        <f>IF(MNS!$M$8=1,IF('C-MNS'!AN36="NS",100,IF('C-MNS'!AN36="N",10,IF('C-MNS'!AN36="c",1,0))),0)</f>
        <v>0</v>
      </c>
      <c r="AO36" s="289">
        <f>IF(MNS!$M$8=2,IF('C-MNS'!AO36="NS",100,IF('C-MNS'!AO36="N",10,IF('C-MNS'!AO36="c",1,0))),0)</f>
        <v>0</v>
      </c>
      <c r="AP36" s="289">
        <f>IF(MNS!M$8=3,IF('C-MNS'!AP36="NS",100,IF('C-MNS'!AP36="N",10,IF('C-MNS'!AP36="c",1,0))),0)</f>
        <v>0</v>
      </c>
      <c r="AQ36" s="289">
        <f>IF(MNS!$O$8=1,IF('C-MNS'!AQ36="NS",100,IF('C-MNS'!AQ36="N",10,IF('C-MNS'!AQ36="c",1,0))),0)</f>
        <v>0</v>
      </c>
      <c r="AR36" s="289">
        <f>IF(MNS!$O$8=2,IF('C-MNS'!AR36="NS",100,IF('C-MNS'!AR36="N",10,IF('C-MNS'!AR36="c",1,0))),0)</f>
        <v>0</v>
      </c>
      <c r="AS36" s="289">
        <f>IF(MNS!O$8=3,IF('C-MNS'!AS36="NS",100,IF('C-MNS'!AS36="N",10,IF('C-MNS'!AS36="c",1,0))),0)</f>
        <v>0</v>
      </c>
      <c r="AT36" s="289">
        <f>IF(MNS!$Z$8=1,IF('C-MNS'!AT36="NS",100,IF('C-MNS'!AT36="N",10,IF('C-MNS'!AT36="c",1,0))),0)</f>
        <v>0</v>
      </c>
      <c r="AU36" s="289">
        <f>IF(MNS!$Z$8=2,IF('C-MNS'!AU36="NS",100,IF('C-MNS'!AU36="N",10,IF('C-MNS'!AU36="c",1,0))),0)</f>
        <v>0</v>
      </c>
      <c r="AV36" s="289">
        <f>IF(MNS!Z$8=3,IF('C-MNS'!AV36="NS",100,IF('C-MNS'!AV36="N",10,IF('C-MNS'!AV36="c",1,0))),0)</f>
        <v>0</v>
      </c>
      <c r="AW36" s="289">
        <f>IF(MNS!$AH$8=1,IF('C-MNS'!AW36="NS",100,IF('C-MNS'!AW36="N",10,IF('C-MNS'!AW36="c",1,0))),0)</f>
        <v>0</v>
      </c>
      <c r="AX36" s="289">
        <f>IF(MNS!$AH$8=2,IF('C-MNS'!AX36="NS",100,IF('C-MNS'!AX36="N",10,IF('C-MNS'!AX36="c",1,0))),0)</f>
        <v>0</v>
      </c>
      <c r="AY36" s="289">
        <f>IF(MNS!$AH$8=3,IF('C-MNS'!AY36="NS",100,IF('C-MNS'!AY36="N",10,IF('C-MNS'!AY36="c",1,0))),0)</f>
        <v>0</v>
      </c>
      <c r="AZ36" s="290">
        <f t="shared" si="0"/>
        <v>0</v>
      </c>
      <c r="BA36" s="290">
        <f t="shared" si="1"/>
        <v>0</v>
      </c>
      <c r="BB36" s="290">
        <f t="shared" si="2"/>
        <v>0</v>
      </c>
      <c r="BC36" s="290">
        <f t="shared" si="3"/>
        <v>0</v>
      </c>
      <c r="BD36" s="291">
        <f>IF(AZ36&gt;0,IF(Perf_potenziale!AZ36&gt;0,IF(BA36&gt;=1,1,IF(BB36&gt;=Perf_potenziale!BB36,1,IF(BB36&gt;0,0.5,IF(BC36&gt;0,0.3,0)))),0),0)</f>
        <v>0</v>
      </c>
      <c r="BE36" s="291"/>
      <c r="BF36" s="292"/>
      <c r="BG36" s="254"/>
      <c r="BH36" s="254"/>
      <c r="BI36" s="254"/>
      <c r="BJ36" s="99"/>
      <c r="BK36" s="254"/>
      <c r="BL36" s="342"/>
    </row>
    <row r="37" spans="1:64" ht="15.75" customHeight="1" thickBot="1">
      <c r="A37" s="590"/>
      <c r="B37" s="555"/>
      <c r="C37" s="533"/>
      <c r="D37" s="536"/>
      <c r="E37" s="293" t="s">
        <v>375</v>
      </c>
      <c r="F37" s="309" t="s">
        <v>419</v>
      </c>
      <c r="G37" s="295">
        <f>IF(MNS!$B$8=1,IF('C-MNS'!G37="NS",100,IF('C-MNS'!G37="N",10,IF('C-MNS'!G37="c",1,0))),0)</f>
        <v>0</v>
      </c>
      <c r="H37" s="295">
        <f>IF(MNS!$B$8=2,IF('C-MNS'!H37="NS",100,IF('C-MNS'!H37="N",10,IF('C-MNS'!H37="c",1,0))),0)</f>
        <v>0</v>
      </c>
      <c r="I37" s="295">
        <f>IF(MNS!B$8=3,IF('C-MNS'!I37="NS",100,IF('C-MNS'!I37="N",10,IF('C-MNS'!I37="c",1,0))),0)</f>
        <v>0</v>
      </c>
      <c r="J37" s="295">
        <f>IF(MNS!$C$8=1,IF('C-MNS'!J37="NS",100,IF('C-MNS'!J37="N",10,IF('C-MNS'!J37="c",1,0))),0)</f>
        <v>0</v>
      </c>
      <c r="K37" s="295">
        <f>IF(MNS!$C$8=2,IF('C-MNS'!K37="NS",100,IF('C-MNS'!K37="N",10,IF('C-MNS'!K37="c",1,0))),0)</f>
        <v>0</v>
      </c>
      <c r="L37" s="295">
        <f>IF(MNS!C$8=3,IF('C-MNS'!L37="NS",100,IF('C-MNS'!L37="N",10,IF('C-MNS'!L37="c",1,0))),0)</f>
        <v>0</v>
      </c>
      <c r="M37" s="295">
        <f>IF(MNS!$D$8=1,IF('C-MNS'!M37="NS",100,IF('C-MNS'!M37="N",10,IF('C-MNS'!M37="c",1,0))),0)</f>
        <v>0</v>
      </c>
      <c r="N37" s="295">
        <f>IF(MNS!$D$8=2,IF('C-MNS'!N37="NS",100,IF('C-MNS'!N37="N",10,IF('C-MNS'!N37="c",1,0))),0)</f>
        <v>0</v>
      </c>
      <c r="O37" s="295">
        <f>IF(MNS!D$8=3,IF('C-MNS'!O37="NS",100,IF('C-MNS'!O37="N",10,IF('C-MNS'!O37="c",1,0))),0)</f>
        <v>0</v>
      </c>
      <c r="P37" s="295">
        <f>IF(MNS!$E$8=1,IF('C-MNS'!P37="NS",100,IF('C-MNS'!P37="N",10,IF('C-MNS'!P37="c",1,0))),0)</f>
        <v>0</v>
      </c>
      <c r="Q37" s="295">
        <f>IF(MNS!$E$8=2,IF('C-MNS'!Q37="NS",100,IF('C-MNS'!Q37="N",10,IF('C-MNS'!Q37="c",1,0))),0)</f>
        <v>0</v>
      </c>
      <c r="R37" s="295">
        <f>IF(MNS!E$8=3,IF('C-MNS'!R37="NS",100,IF('C-MNS'!R37="N",10,IF('C-MNS'!R37="c",1,0))),0)</f>
        <v>0</v>
      </c>
      <c r="S37" s="295">
        <f>IF(MNS!$F$8=1,IF('C-MNS'!S37="NS",100,IF('C-MNS'!S37="N",10,IF('C-MNS'!S37="c",1,0))),0)</f>
        <v>0</v>
      </c>
      <c r="T37" s="295">
        <f>IF(MNS!$F$8=2,IF('C-MNS'!T37="NS",100,IF('C-MNS'!T37="N",10,IF('C-MNS'!T37="c",1,0))),0)</f>
        <v>0</v>
      </c>
      <c r="U37" s="295">
        <f>IF(MNS!F$8=3,IF('C-MNS'!U37="NS",100,IF('C-MNS'!U37="N",10,IF('C-MNS'!U37="c",1,0))),0)</f>
        <v>0</v>
      </c>
      <c r="V37" s="295">
        <f>IF(MNS!$G$8=1,IF('C-MNS'!V37="NS",100,IF('C-MNS'!V37="N",10,IF('C-MNS'!V37="c",1,0))),0)</f>
        <v>0</v>
      </c>
      <c r="W37" s="295">
        <f>IF(MNS!$G$8=2,IF('C-MNS'!W37="NS",100,IF('C-MNS'!W37="N",10,IF('C-MNS'!W37="c",1,0))),0)</f>
        <v>0</v>
      </c>
      <c r="X37" s="295">
        <f>IF(MNS!G$8=3,IF('C-MNS'!X37="NS",100,IF('C-MNS'!X37="N",10,IF('C-MNS'!X37="c",1,0))),0)</f>
        <v>0</v>
      </c>
      <c r="Y37" s="295">
        <f>IF(MNS!$H$8=1,IF('C-MNS'!Y37="NS",100,IF('C-MNS'!Y37="N",10,IF('C-MNS'!Y37="c",1,0))),0)</f>
        <v>0</v>
      </c>
      <c r="Z37" s="295">
        <f>IF(MNS!$H$8=2,IF('C-MNS'!Z37="NS",100,IF('C-MNS'!Z37="N",10,IF('C-MNS'!Z37="c",1,0))),0)</f>
        <v>0</v>
      </c>
      <c r="AA37" s="295">
        <f>IF(MNS!H$8=3,IF('C-MNS'!AA37="NS",100,IF('C-MNS'!AA37="N",10,IF('C-MNS'!AA37="c",1,0))),0)</f>
        <v>0</v>
      </c>
      <c r="AB37" s="295">
        <f>IF(MNS!$I$8=1,IF('C-MNS'!AB37="NS",100,IF('C-MNS'!AB37="N",10,IF('C-MNS'!AB37="c",1,0))),0)</f>
        <v>0</v>
      </c>
      <c r="AC37" s="295">
        <f>IF(MNS!$I$8=2,IF('C-MNS'!AC37="NS",100,IF('C-MNS'!AC37="N",10,IF('C-MNS'!AC37="c",1,0))),0)</f>
        <v>0</v>
      </c>
      <c r="AD37" s="295">
        <f>IF(MNS!I$8=3,IF('C-MNS'!AD37="NS",100,IF('C-MNS'!AD37="N",10,IF('C-MNS'!AD37="c",1,0))),0)</f>
        <v>0</v>
      </c>
      <c r="AE37" s="295">
        <f>IF(MNS!$J$8=1,IF('C-MNS'!AE37="NS",100,IF('C-MNS'!AE37="N",10,IF('C-MNS'!AE37="c",1,0))),0)</f>
        <v>0</v>
      </c>
      <c r="AF37" s="295">
        <f>IF(MNS!$J$8=2,IF('C-MNS'!AF37="NS",100,IF('C-MNS'!AF37="N",10,IF('C-MNS'!AF37="c",1,0))),0)</f>
        <v>0</v>
      </c>
      <c r="AG37" s="295">
        <f>IF(MNS!J$8=3,IF('C-MNS'!AG37="NS",100,IF('C-MNS'!AG37="N",10,IF('C-MNS'!AG37="c",1,0))),0)</f>
        <v>0</v>
      </c>
      <c r="AH37" s="295">
        <f>IF(MNS!$K$8=1,IF('C-MNS'!AH37="NS",100,IF('C-MNS'!AH37="N",10,IF('C-MNS'!AH37="c",1,0))),0)</f>
        <v>0</v>
      </c>
      <c r="AI37" s="295">
        <f>IF(MNS!$K$8=2,IF('C-MNS'!AI37="NS",100,IF('C-MNS'!AI37="N",10,IF('C-MNS'!AI37="c",1,0))),0)</f>
        <v>0</v>
      </c>
      <c r="AJ37" s="295">
        <f>IF(MNS!K$8=3,IF('C-MNS'!AJ37="NS",100,IF('C-MNS'!AJ37="N",10,IF('C-MNS'!AJ37="c",1,0))),0)</f>
        <v>0</v>
      </c>
      <c r="AK37" s="295">
        <f>IF(MNS!$L$8=1,IF('C-MNS'!AK37="NS",100,IF('C-MNS'!AK37="N",10,IF('C-MNS'!AK37="c",1,0))),0)</f>
        <v>0</v>
      </c>
      <c r="AL37" s="295">
        <f>IF(MNS!$L$8=2,IF('C-MNS'!AL37="NS",100,IF('C-MNS'!AL37="N",10,IF('C-MNS'!AL37="c",1,0))),0)</f>
        <v>0</v>
      </c>
      <c r="AM37" s="295">
        <f>IF(MNS!L$8=3,IF('C-MNS'!AM37="NS",100,IF('C-MNS'!AM37="N",10,IF('C-MNS'!AM37="c",1,0))),0)</f>
        <v>0</v>
      </c>
      <c r="AN37" s="295">
        <f>IF(MNS!$M$8=1,IF('C-MNS'!AN37="NS",100,IF('C-MNS'!AN37="N",10,IF('C-MNS'!AN37="c",1,0))),0)</f>
        <v>0</v>
      </c>
      <c r="AO37" s="295">
        <f>IF(MNS!$M$8=2,IF('C-MNS'!AO37="NS",100,IF('C-MNS'!AO37="N",10,IF('C-MNS'!AO37="c",1,0))),0)</f>
        <v>0</v>
      </c>
      <c r="AP37" s="295">
        <f>IF(MNS!M$8=3,IF('C-MNS'!AP37="NS",100,IF('C-MNS'!AP37="N",10,IF('C-MNS'!AP37="c",1,0))),0)</f>
        <v>0</v>
      </c>
      <c r="AQ37" s="295">
        <f>IF(MNS!$O$8=1,IF('C-MNS'!AQ37="NS",100,IF('C-MNS'!AQ37="N",10,IF('C-MNS'!AQ37="c",1,0))),0)</f>
        <v>0</v>
      </c>
      <c r="AR37" s="295">
        <f>IF(MNS!$O$8=2,IF('C-MNS'!AR37="NS",100,IF('C-MNS'!AR37="N",10,IF('C-MNS'!AR37="c",1,0))),0)</f>
        <v>0</v>
      </c>
      <c r="AS37" s="295">
        <f>IF(MNS!O$8=3,IF('C-MNS'!AS37="NS",100,IF('C-MNS'!AS37="N",10,IF('C-MNS'!AS37="c",1,0))),0)</f>
        <v>0</v>
      </c>
      <c r="AT37" s="295">
        <f>IF(MNS!$Z$8=1,IF('C-MNS'!AT37="NS",100,IF('C-MNS'!AT37="N",10,IF('C-MNS'!AT37="c",1,0))),0)</f>
        <v>0</v>
      </c>
      <c r="AU37" s="295">
        <f>IF(MNS!$Z$8=2,IF('C-MNS'!AU37="NS",100,IF('C-MNS'!AU37="N",10,IF('C-MNS'!AU37="c",1,0))),0)</f>
        <v>0</v>
      </c>
      <c r="AV37" s="295">
        <f>IF(MNS!Z$8=3,IF('C-MNS'!AV37="NS",100,IF('C-MNS'!AV37="N",10,IF('C-MNS'!AV37="c",1,0))),0)</f>
        <v>0</v>
      </c>
      <c r="AW37" s="295">
        <f>IF(MNS!$AH$8=1,IF('C-MNS'!AW37="NS",100,IF('C-MNS'!AW37="N",10,IF('C-MNS'!AW37="c",1,0))),0)</f>
        <v>0</v>
      </c>
      <c r="AX37" s="295">
        <f>IF(MNS!$AH$8=2,IF('C-MNS'!AX37="NS",100,IF('C-MNS'!AX37="N",10,IF('C-MNS'!AX37="c",1,0))),0)</f>
        <v>0</v>
      </c>
      <c r="AY37" s="295">
        <f>IF(MNS!$AH$8=3,IF('C-MNS'!AY37="NS",100,IF('C-MNS'!AY37="N",10,IF('C-MNS'!AY37="c",1,0))),0)</f>
        <v>0</v>
      </c>
      <c r="AZ37" s="296">
        <f t="shared" si="0"/>
        <v>0</v>
      </c>
      <c r="BA37" s="296">
        <f t="shared" si="1"/>
        <v>0</v>
      </c>
      <c r="BB37" s="296">
        <f t="shared" si="2"/>
        <v>0</v>
      </c>
      <c r="BC37" s="296">
        <f t="shared" si="3"/>
        <v>0</v>
      </c>
      <c r="BD37" s="297">
        <f>IF(AZ37&gt;0,IF(Perf_potenziale!AZ37&gt;0,IF(BA37&gt;=1,1,IF(BB37&gt;=Perf_potenziale!BB37,1,IF(BB37&gt;0,0.5,IF(BC37&gt;0,0.3,0)))),0),0)</f>
        <v>0</v>
      </c>
      <c r="BE37" s="297"/>
      <c r="BF37" s="298"/>
      <c r="BG37" s="254"/>
      <c r="BH37" s="254"/>
      <c r="BI37" s="254"/>
      <c r="BJ37" s="99"/>
      <c r="BK37" s="254"/>
      <c r="BL37" s="342"/>
    </row>
    <row r="38" spans="1:64" ht="15.75" customHeight="1">
      <c r="A38" s="590"/>
      <c r="B38" s="555"/>
      <c r="C38" s="562"/>
      <c r="D38" s="564"/>
      <c r="E38" s="299" t="s">
        <v>377</v>
      </c>
      <c r="F38" s="310" t="s">
        <v>420</v>
      </c>
      <c r="G38" s="301">
        <f>IF(MNS!$B$8=1,IF('C-MNS'!G38="NS",100,IF('C-MNS'!G38="N",10,IF('C-MNS'!G38="c",1,0))),0)</f>
        <v>0</v>
      </c>
      <c r="H38" s="301">
        <f>IF(MNS!$B$8=2,IF('C-MNS'!H38="NS",100,IF('C-MNS'!H38="N",10,IF('C-MNS'!H38="c",1,0))),0)</f>
        <v>0</v>
      </c>
      <c r="I38" s="301">
        <f>IF(MNS!B$8=3,IF('C-MNS'!I38="NS",100,IF('C-MNS'!I38="N",10,IF('C-MNS'!I38="c",1,0))),0)</f>
        <v>0</v>
      </c>
      <c r="J38" s="301">
        <f>IF(MNS!$C$8=1,IF('C-MNS'!J38="NS",100,IF('C-MNS'!J38="N",10,IF('C-MNS'!J38="c",1,0))),0)</f>
        <v>0</v>
      </c>
      <c r="K38" s="301">
        <f>IF(MNS!$C$8=2,IF('C-MNS'!K38="NS",100,IF('C-MNS'!K38="N",10,IF('C-MNS'!K38="c",1,0))),0)</f>
        <v>0</v>
      </c>
      <c r="L38" s="301">
        <f>IF(MNS!C$8=3,IF('C-MNS'!L38="NS",100,IF('C-MNS'!L38="N",10,IF('C-MNS'!L38="c",1,0))),0)</f>
        <v>0</v>
      </c>
      <c r="M38" s="301">
        <f>IF(MNS!$D$8=1,IF('C-MNS'!M38="NS",100,IF('C-MNS'!M38="N",10,IF('C-MNS'!M38="c",1,0))),0)</f>
        <v>0</v>
      </c>
      <c r="N38" s="301">
        <f>IF(MNS!$D$8=2,IF('C-MNS'!N38="NS",100,IF('C-MNS'!N38="N",10,IF('C-MNS'!N38="c",1,0))),0)</f>
        <v>0</v>
      </c>
      <c r="O38" s="301">
        <f>IF(MNS!D$8=3,IF('C-MNS'!O38="NS",100,IF('C-MNS'!O38="N",10,IF('C-MNS'!O38="c",1,0))),0)</f>
        <v>0</v>
      </c>
      <c r="P38" s="301">
        <f>IF(MNS!$E$8=1,IF('C-MNS'!P38="NS",100,IF('C-MNS'!P38="N",10,IF('C-MNS'!P38="c",1,0))),0)</f>
        <v>0</v>
      </c>
      <c r="Q38" s="301">
        <f>IF(MNS!$E$8=2,IF('C-MNS'!Q38="NS",100,IF('C-MNS'!Q38="N",10,IF('C-MNS'!Q38="c",1,0))),0)</f>
        <v>0</v>
      </c>
      <c r="R38" s="301">
        <f>IF(MNS!E$8=3,IF('C-MNS'!R38="NS",100,IF('C-MNS'!R38="N",10,IF('C-MNS'!R38="c",1,0))),0)</f>
        <v>0</v>
      </c>
      <c r="S38" s="301">
        <f>IF(MNS!$F$8=1,IF('C-MNS'!S38="NS",100,IF('C-MNS'!S38="N",10,IF('C-MNS'!S38="c",1,0))),0)</f>
        <v>0</v>
      </c>
      <c r="T38" s="301">
        <f>IF(MNS!$F$8=2,IF('C-MNS'!T38="NS",100,IF('C-MNS'!T38="N",10,IF('C-MNS'!T38="c",1,0))),0)</f>
        <v>0</v>
      </c>
      <c r="U38" s="301">
        <f>IF(MNS!F$8=3,IF('C-MNS'!U38="NS",100,IF('C-MNS'!U38="N",10,IF('C-MNS'!U38="c",1,0))),0)</f>
        <v>0</v>
      </c>
      <c r="V38" s="301">
        <f>IF(MNS!$G$8=1,IF('C-MNS'!V38="NS",100,IF('C-MNS'!V38="N",10,IF('C-MNS'!V38="c",1,0))),0)</f>
        <v>0</v>
      </c>
      <c r="W38" s="301">
        <f>IF(MNS!$G$8=2,IF('C-MNS'!W38="NS",100,IF('C-MNS'!W38="N",10,IF('C-MNS'!W38="c",1,0))),0)</f>
        <v>0</v>
      </c>
      <c r="X38" s="301">
        <f>IF(MNS!G$8=3,IF('C-MNS'!X38="NS",100,IF('C-MNS'!X38="N",10,IF('C-MNS'!X38="c",1,0))),0)</f>
        <v>0</v>
      </c>
      <c r="Y38" s="301">
        <f>IF(MNS!$H$8=1,IF('C-MNS'!Y38="NS",100,IF('C-MNS'!Y38="N",10,IF('C-MNS'!Y38="c",1,0))),0)</f>
        <v>0</v>
      </c>
      <c r="Z38" s="301">
        <f>IF(MNS!$H$8=2,IF('C-MNS'!Z38="NS",100,IF('C-MNS'!Z38="N",10,IF('C-MNS'!Z38="c",1,0))),0)</f>
        <v>0</v>
      </c>
      <c r="AA38" s="301">
        <f>IF(MNS!H$8=3,IF('C-MNS'!AA38="NS",100,IF('C-MNS'!AA38="N",10,IF('C-MNS'!AA38="c",1,0))),0)</f>
        <v>0</v>
      </c>
      <c r="AB38" s="301">
        <f>IF(MNS!$I$8=1,IF('C-MNS'!AB38="NS",100,IF('C-MNS'!AB38="N",10,IF('C-MNS'!AB38="c",1,0))),0)</f>
        <v>0</v>
      </c>
      <c r="AC38" s="301">
        <f>IF(MNS!$I$8=2,IF('C-MNS'!AC38="NS",100,IF('C-MNS'!AC38="N",10,IF('C-MNS'!AC38="c",1,0))),0)</f>
        <v>0</v>
      </c>
      <c r="AD38" s="301">
        <f>IF(MNS!I$8=3,IF('C-MNS'!AD38="NS",100,IF('C-MNS'!AD38="N",10,IF('C-MNS'!AD38="c",1,0))),0)</f>
        <v>0</v>
      </c>
      <c r="AE38" s="301">
        <f>IF(MNS!$J$8=1,IF('C-MNS'!AE38="NS",100,IF('C-MNS'!AE38="N",10,IF('C-MNS'!AE38="c",1,0))),0)</f>
        <v>0</v>
      </c>
      <c r="AF38" s="301">
        <f>IF(MNS!$J$8=2,IF('C-MNS'!AF38="NS",100,IF('C-MNS'!AF38="N",10,IF('C-MNS'!AF38="c",1,0))),0)</f>
        <v>0</v>
      </c>
      <c r="AG38" s="301">
        <f>IF(MNS!J$8=3,IF('C-MNS'!AG38="NS",100,IF('C-MNS'!AG38="N",10,IF('C-MNS'!AG38="c",1,0))),0)</f>
        <v>0</v>
      </c>
      <c r="AH38" s="301">
        <f>IF(MNS!$K$8=1,IF('C-MNS'!AH38="NS",100,IF('C-MNS'!AH38="N",10,IF('C-MNS'!AH38="c",1,0))),0)</f>
        <v>0</v>
      </c>
      <c r="AI38" s="301">
        <f>IF(MNS!$K$8=2,IF('C-MNS'!AI38="NS",100,IF('C-MNS'!AI38="N",10,IF('C-MNS'!AI38="c",1,0))),0)</f>
        <v>0</v>
      </c>
      <c r="AJ38" s="301">
        <f>IF(MNS!K$8=3,IF('C-MNS'!AJ38="NS",100,IF('C-MNS'!AJ38="N",10,IF('C-MNS'!AJ38="c",1,0))),0)</f>
        <v>0</v>
      </c>
      <c r="AK38" s="301">
        <f>IF(MNS!$L$8=1,IF('C-MNS'!AK38="NS",100,IF('C-MNS'!AK38="N",10,IF('C-MNS'!AK38="c",1,0))),0)</f>
        <v>0</v>
      </c>
      <c r="AL38" s="301">
        <f>IF(MNS!$L$8=2,IF('C-MNS'!AL38="NS",100,IF('C-MNS'!AL38="N",10,IF('C-MNS'!AL38="c",1,0))),0)</f>
        <v>0</v>
      </c>
      <c r="AM38" s="301">
        <f>IF(MNS!L$8=3,IF('C-MNS'!AM38="NS",100,IF('C-MNS'!AM38="N",10,IF('C-MNS'!AM38="c",1,0))),0)</f>
        <v>0</v>
      </c>
      <c r="AN38" s="301">
        <f>IF(MNS!$M$8=1,IF('C-MNS'!AN38="NS",100,IF('C-MNS'!AN38="N",10,IF('C-MNS'!AN38="c",1,0))),0)</f>
        <v>0</v>
      </c>
      <c r="AO38" s="301">
        <f>IF(MNS!$M$8=2,IF('C-MNS'!AO38="NS",100,IF('C-MNS'!AO38="N",10,IF('C-MNS'!AO38="c",1,0))),0)</f>
        <v>0</v>
      </c>
      <c r="AP38" s="301">
        <f>IF(MNS!M$8=3,IF('C-MNS'!AP38="NS",100,IF('C-MNS'!AP38="N",10,IF('C-MNS'!AP38="c",1,0))),0)</f>
        <v>0</v>
      </c>
      <c r="AQ38" s="301">
        <f>IF(MNS!$O$8=1,IF('C-MNS'!AQ38="NS",100,IF('C-MNS'!AQ38="N",10,IF('C-MNS'!AQ38="c",1,0))),0)</f>
        <v>0</v>
      </c>
      <c r="AR38" s="301">
        <f>IF(MNS!$O$8=2,IF('C-MNS'!AR38="NS",100,IF('C-MNS'!AR38="N",10,IF('C-MNS'!AR38="c",1,0))),0)</f>
        <v>0</v>
      </c>
      <c r="AS38" s="301">
        <f>IF(MNS!O$8=3,IF('C-MNS'!AS38="NS",100,IF('C-MNS'!AS38="N",10,IF('C-MNS'!AS38="c",1,0))),0)</f>
        <v>0</v>
      </c>
      <c r="AT38" s="301">
        <f>IF(MNS!$Z$8=1,IF('C-MNS'!AT38="NS",100,IF('C-MNS'!AT38="N",10,IF('C-MNS'!AT38="c",1,0))),0)</f>
        <v>0</v>
      </c>
      <c r="AU38" s="301">
        <f>IF(MNS!$Z$8=2,IF('C-MNS'!AU38="NS",100,IF('C-MNS'!AU38="N",10,IF('C-MNS'!AU38="c",1,0))),0)</f>
        <v>0</v>
      </c>
      <c r="AV38" s="301">
        <f>IF(MNS!Z$8=3,IF('C-MNS'!AV38="NS",100,IF('C-MNS'!AV38="N",10,IF('C-MNS'!AV38="c",1,0))),0)</f>
        <v>0</v>
      </c>
      <c r="AW38" s="301">
        <f>IF(MNS!$AH$8=1,IF('C-MNS'!AW38="NS",100,IF('C-MNS'!AW38="N",10,IF('C-MNS'!AW38="c",1,0))),0)</f>
        <v>0</v>
      </c>
      <c r="AX38" s="301">
        <f>IF(MNS!$AH$8=2,IF('C-MNS'!AX38="NS",100,IF('C-MNS'!AX38="N",10,IF('C-MNS'!AX38="c",1,0))),0)</f>
        <v>0</v>
      </c>
      <c r="AY38" s="301">
        <f>IF(MNS!$AH$8=3,IF('C-MNS'!AY38="NS",100,IF('C-MNS'!AY38="N",10,IF('C-MNS'!AY38="c",1,0))),0)</f>
        <v>0</v>
      </c>
      <c r="AZ38" s="302">
        <f t="shared" si="0"/>
        <v>0</v>
      </c>
      <c r="BA38" s="302">
        <f t="shared" si="1"/>
        <v>0</v>
      </c>
      <c r="BB38" s="302">
        <f t="shared" si="2"/>
        <v>0</v>
      </c>
      <c r="BC38" s="302">
        <f t="shared" si="3"/>
        <v>0</v>
      </c>
      <c r="BD38" s="303">
        <f>IF(AZ38&gt;0,IF(Perf_potenziale!AZ38&gt;0,IF(BA38&gt;=1,1,IF(BB38&gt;=Perf_potenziale!BB38,1,IF(BB38&gt;0,0.5,IF(BC38&gt;0,0.3,0)))),0),0)</f>
        <v>0</v>
      </c>
      <c r="BE38" s="303">
        <f>IF(BD38=1,3,IF(BD37=1,2,IF(BD36=1,1,0)))</f>
        <v>0</v>
      </c>
      <c r="BF38" s="304">
        <f>IF(BE38=0,BD38+BD37*0.1+BD36*0.01,0)</f>
        <v>0</v>
      </c>
      <c r="BG38" s="254"/>
      <c r="BH38" s="254"/>
      <c r="BI38" s="254"/>
      <c r="BJ38" s="99"/>
      <c r="BK38" s="254"/>
      <c r="BL38" s="342"/>
    </row>
    <row r="39" spans="1:64" ht="15.75" customHeight="1" thickBot="1">
      <c r="A39" s="590"/>
      <c r="B39" s="555"/>
      <c r="C39" s="567" t="s">
        <v>421</v>
      </c>
      <c r="D39" s="568" t="s">
        <v>115</v>
      </c>
      <c r="E39" s="274" t="s">
        <v>373</v>
      </c>
      <c r="F39" s="275" t="s">
        <v>422</v>
      </c>
      <c r="G39" s="276">
        <f>IF(MNS!$B$8=1,IF('C-MNS'!G39="NS",100,IF('C-MNS'!G39="N",10,IF('C-MNS'!G39="c",1,0))),0)</f>
        <v>0</v>
      </c>
      <c r="H39" s="276">
        <f>IF(MNS!$B$8=2,IF('C-MNS'!H39="NS",100,IF('C-MNS'!H39="N",10,IF('C-MNS'!H39="c",1,0))),0)</f>
        <v>0</v>
      </c>
      <c r="I39" s="276">
        <f>IF(MNS!B$8=3,IF('C-MNS'!I39="NS",100,IF('C-MNS'!I39="N",10,IF('C-MNS'!I39="c",1,0))),0)</f>
        <v>0</v>
      </c>
      <c r="J39" s="276">
        <f>IF(MNS!$C$8=1,IF('C-MNS'!J39="NS",100,IF('C-MNS'!J39="N",10,IF('C-MNS'!J39="c",1,0))),0)</f>
        <v>0</v>
      </c>
      <c r="K39" s="276">
        <f>IF(MNS!$C$8=2,IF('C-MNS'!K39="NS",100,IF('C-MNS'!K39="N",10,IF('C-MNS'!K39="c",1,0))),0)</f>
        <v>0</v>
      </c>
      <c r="L39" s="276">
        <f>IF(MNS!C$8=3,IF('C-MNS'!L39="NS",100,IF('C-MNS'!L39="N",10,IF('C-MNS'!L39="c",1,0))),0)</f>
        <v>0</v>
      </c>
      <c r="M39" s="276">
        <f>IF(MNS!$D$8=1,IF('C-MNS'!M39="NS",100,IF('C-MNS'!M39="N",10,IF('C-MNS'!M39="c",1,0))),0)</f>
        <v>0</v>
      </c>
      <c r="N39" s="276">
        <f>IF(MNS!$D$8=2,IF('C-MNS'!N39="NS",100,IF('C-MNS'!N39="N",10,IF('C-MNS'!N39="c",1,0))),0)</f>
        <v>0</v>
      </c>
      <c r="O39" s="276">
        <f>IF(MNS!D$8=3,IF('C-MNS'!O39="NS",100,IF('C-MNS'!O39="N",10,IF('C-MNS'!O39="c",1,0))),0)</f>
        <v>0</v>
      </c>
      <c r="P39" s="276">
        <f>IF(MNS!$E$8=1,IF('C-MNS'!P39="NS",100,IF('C-MNS'!P39="N",10,IF('C-MNS'!P39="c",1,0))),0)</f>
        <v>0</v>
      </c>
      <c r="Q39" s="276">
        <f>IF(MNS!$E$8=2,IF('C-MNS'!Q39="NS",100,IF('C-MNS'!Q39="N",10,IF('C-MNS'!Q39="c",1,0))),0)</f>
        <v>0</v>
      </c>
      <c r="R39" s="276">
        <f>IF(MNS!E$8=3,IF('C-MNS'!R39="NS",100,IF('C-MNS'!R39="N",10,IF('C-MNS'!R39="c",1,0))),0)</f>
        <v>0</v>
      </c>
      <c r="S39" s="276">
        <f>IF(MNS!$F$8=1,IF('C-MNS'!S39="NS",100,IF('C-MNS'!S39="N",10,IF('C-MNS'!S39="c",1,0))),0)</f>
        <v>0</v>
      </c>
      <c r="T39" s="276">
        <f>IF(MNS!$F$8=2,IF('C-MNS'!T39="NS",100,IF('C-MNS'!T39="N",10,IF('C-MNS'!T39="c",1,0))),0)</f>
        <v>0</v>
      </c>
      <c r="U39" s="276">
        <f>IF(MNS!F$8=3,IF('C-MNS'!U39="NS",100,IF('C-MNS'!U39="N",10,IF('C-MNS'!U39="c",1,0))),0)</f>
        <v>0</v>
      </c>
      <c r="V39" s="276">
        <f>IF(MNS!$G$8=1,IF('C-MNS'!V39="NS",100,IF('C-MNS'!V39="N",10,IF('C-MNS'!V39="c",1,0))),0)</f>
        <v>0</v>
      </c>
      <c r="W39" s="276">
        <f>IF(MNS!$G$8=2,IF('C-MNS'!W39="NS",100,IF('C-MNS'!W39="N",10,IF('C-MNS'!W39="c",1,0))),0)</f>
        <v>0</v>
      </c>
      <c r="X39" s="276">
        <f>IF(MNS!G$8=3,IF('C-MNS'!X39="NS",100,IF('C-MNS'!X39="N",10,IF('C-MNS'!X39="c",1,0))),0)</f>
        <v>0</v>
      </c>
      <c r="Y39" s="276">
        <f>IF(MNS!$H$8=1,IF('C-MNS'!Y39="NS",100,IF('C-MNS'!Y39="N",10,IF('C-MNS'!Y39="c",1,0))),0)</f>
        <v>0</v>
      </c>
      <c r="Z39" s="276">
        <f>IF(MNS!$H$8=2,IF('C-MNS'!Z39="NS",100,IF('C-MNS'!Z39="N",10,IF('C-MNS'!Z39="c",1,0))),0)</f>
        <v>0</v>
      </c>
      <c r="AA39" s="276">
        <f>IF(MNS!H$8=3,IF('C-MNS'!AA39="NS",100,IF('C-MNS'!AA39="N",10,IF('C-MNS'!AA39="c",1,0))),0)</f>
        <v>0</v>
      </c>
      <c r="AB39" s="276">
        <f>IF(MNS!$I$8=1,IF('C-MNS'!AB39="NS",100,IF('C-MNS'!AB39="N",10,IF('C-MNS'!AB39="c",1,0))),0)</f>
        <v>0</v>
      </c>
      <c r="AC39" s="276">
        <f>IF(MNS!$I$8=2,IF('C-MNS'!AC39="NS",100,IF('C-MNS'!AC39="N",10,IF('C-MNS'!AC39="c",1,0))),0)</f>
        <v>0</v>
      </c>
      <c r="AD39" s="276">
        <f>IF(MNS!I$8=3,IF('C-MNS'!AD39="NS",100,IF('C-MNS'!AD39="N",10,IF('C-MNS'!AD39="c",1,0))),0)</f>
        <v>0</v>
      </c>
      <c r="AE39" s="276">
        <f>IF(MNS!$J$8=1,IF('C-MNS'!AE39="NS",100,IF('C-MNS'!AE39="N",10,IF('C-MNS'!AE39="c",1,0))),0)</f>
        <v>0</v>
      </c>
      <c r="AF39" s="276">
        <f>IF(MNS!$J$8=2,IF('C-MNS'!AF39="NS",100,IF('C-MNS'!AF39="N",10,IF('C-MNS'!AF39="c",1,0))),0)</f>
        <v>0</v>
      </c>
      <c r="AG39" s="276">
        <f>IF(MNS!J$8=3,IF('C-MNS'!AG39="NS",100,IF('C-MNS'!AG39="N",10,IF('C-MNS'!AG39="c",1,0))),0)</f>
        <v>0</v>
      </c>
      <c r="AH39" s="276">
        <f>IF(MNS!$K$8=1,IF('C-MNS'!AH39="NS",100,IF('C-MNS'!AH39="N",10,IF('C-MNS'!AH39="c",1,0))),0)</f>
        <v>0</v>
      </c>
      <c r="AI39" s="276">
        <f>IF(MNS!$K$8=2,IF('C-MNS'!AI39="NS",100,IF('C-MNS'!AI39="N",10,IF('C-MNS'!AI39="c",1,0))),0)</f>
        <v>0</v>
      </c>
      <c r="AJ39" s="276">
        <f>IF(MNS!K$8=3,IF('C-MNS'!AJ39="NS",100,IF('C-MNS'!AJ39="N",10,IF('C-MNS'!AJ39="c",1,0))),0)</f>
        <v>0</v>
      </c>
      <c r="AK39" s="276">
        <f>IF(MNS!$L$8=1,IF('C-MNS'!AK39="NS",100,IF('C-MNS'!AK39="N",10,IF('C-MNS'!AK39="c",1,0))),0)</f>
        <v>0</v>
      </c>
      <c r="AL39" s="276">
        <f>IF(MNS!$L$8=2,IF('C-MNS'!AL39="NS",100,IF('C-MNS'!AL39="N",10,IF('C-MNS'!AL39="c",1,0))),0)</f>
        <v>0</v>
      </c>
      <c r="AM39" s="276">
        <f>IF(MNS!L$8=3,IF('C-MNS'!AM39="NS",100,IF('C-MNS'!AM39="N",10,IF('C-MNS'!AM39="c",1,0))),0)</f>
        <v>0</v>
      </c>
      <c r="AN39" s="276">
        <f>IF(MNS!$M$8=1,IF('C-MNS'!AN39="NS",100,IF('C-MNS'!AN39="N",10,IF('C-MNS'!AN39="c",1,0))),0)</f>
        <v>0</v>
      </c>
      <c r="AO39" s="276">
        <f>IF(MNS!$M$8=2,IF('C-MNS'!AO39="NS",100,IF('C-MNS'!AO39="N",10,IF('C-MNS'!AO39="c",1,0))),0)</f>
        <v>0</v>
      </c>
      <c r="AP39" s="276">
        <f>IF(MNS!M$8=3,IF('C-MNS'!AP39="NS",100,IF('C-MNS'!AP39="N",10,IF('C-MNS'!AP39="c",1,0))),0)</f>
        <v>0</v>
      </c>
      <c r="AQ39" s="276">
        <f>IF(MNS!$O$8=1,IF('C-MNS'!AQ39="NS",100,IF('C-MNS'!AQ39="N",10,IF('C-MNS'!AQ39="c",1,0))),0)</f>
        <v>0</v>
      </c>
      <c r="AR39" s="276">
        <f>IF(MNS!$O$8=2,IF('C-MNS'!AR39="NS",100,IF('C-MNS'!AR39="N",10,IF('C-MNS'!AR39="c",1,0))),0)</f>
        <v>0</v>
      </c>
      <c r="AS39" s="276">
        <f>IF(MNS!O$8=3,IF('C-MNS'!AS39="NS",100,IF('C-MNS'!AS39="N",10,IF('C-MNS'!AS39="c",1,0))),0)</f>
        <v>0</v>
      </c>
      <c r="AT39" s="276">
        <f>IF(MNS!$Z$8=1,IF('C-MNS'!AT39="NS",100,IF('C-MNS'!AT39="N",10,IF('C-MNS'!AT39="c",1,0))),0)</f>
        <v>0</v>
      </c>
      <c r="AU39" s="276">
        <f>IF(MNS!$Z$8=2,IF('C-MNS'!AU39="NS",100,IF('C-MNS'!AU39="N",10,IF('C-MNS'!AU39="c",1,0))),0)</f>
        <v>0</v>
      </c>
      <c r="AV39" s="276">
        <f>IF(MNS!Z$8=3,IF('C-MNS'!AV39="NS",100,IF('C-MNS'!AV39="N",10,IF('C-MNS'!AV39="c",1,0))),0)</f>
        <v>0</v>
      </c>
      <c r="AW39" s="276">
        <f>IF(MNS!$AH$8=1,IF('C-MNS'!AW39="NS",100,IF('C-MNS'!AW39="N",10,IF('C-MNS'!AW39="c",1,0))),0)</f>
        <v>0</v>
      </c>
      <c r="AX39" s="276">
        <f>IF(MNS!$AH$8=2,IF('C-MNS'!AX39="NS",100,IF('C-MNS'!AX39="N",10,IF('C-MNS'!AX39="c",1,0))),0)</f>
        <v>0</v>
      </c>
      <c r="AY39" s="276">
        <f>IF(MNS!$AH$8=3,IF('C-MNS'!AY39="NS",100,IF('C-MNS'!AY39="N",10,IF('C-MNS'!AY39="c",1,0))),0)</f>
        <v>0</v>
      </c>
      <c r="AZ39" s="260">
        <f t="shared" si="0"/>
        <v>0</v>
      </c>
      <c r="BA39" s="260">
        <f t="shared" si="1"/>
        <v>0</v>
      </c>
      <c r="BB39" s="260">
        <f t="shared" si="2"/>
        <v>0</v>
      </c>
      <c r="BC39" s="260">
        <f t="shared" si="3"/>
        <v>0</v>
      </c>
      <c r="BD39" s="262">
        <f>IF(AZ39&gt;0,IF(Perf_potenziale!AZ39&gt;0,IF(BA39&gt;=1,1,IF(BB39&gt;=Perf_potenziale!BB39,1,IF(BB39&gt;0,0.5,IF(BC39&gt;0,0.3,0)))),0),0)</f>
        <v>0</v>
      </c>
      <c r="BE39" s="262"/>
      <c r="BF39" s="277"/>
      <c r="BG39" s="254"/>
      <c r="BH39" s="254"/>
      <c r="BI39" s="254"/>
      <c r="BJ39" s="99"/>
      <c r="BK39" s="254"/>
      <c r="BL39" s="342"/>
    </row>
    <row r="40" spans="1:64" ht="15.75" customHeight="1" thickBot="1">
      <c r="A40" s="590"/>
      <c r="B40" s="555"/>
      <c r="C40" s="541"/>
      <c r="D40" s="547"/>
      <c r="E40" s="250" t="s">
        <v>375</v>
      </c>
      <c r="F40" s="251" t="s">
        <v>423</v>
      </c>
      <c r="G40" s="252">
        <f>IF(MNS!$B$8=1,IF('C-MNS'!G40="NS",100,IF('C-MNS'!G40="N",10,IF('C-MNS'!G40="c",1,0))),0)</f>
        <v>0</v>
      </c>
      <c r="H40" s="252">
        <f>IF(MNS!$B$8=2,IF('C-MNS'!H40="NS",100,IF('C-MNS'!H40="N",10,IF('C-MNS'!H40="c",1,0))),0)</f>
        <v>0</v>
      </c>
      <c r="I40" s="252">
        <f>IF(MNS!B$8=3,IF('C-MNS'!I40="NS",100,IF('C-MNS'!I40="N",10,IF('C-MNS'!I40="c",1,0))),0)</f>
        <v>0</v>
      </c>
      <c r="J40" s="252">
        <f>IF(MNS!$C$8=1,IF('C-MNS'!J40="NS",100,IF('C-MNS'!J40="N",10,IF('C-MNS'!J40="c",1,0))),0)</f>
        <v>0</v>
      </c>
      <c r="K40" s="252">
        <f>IF(MNS!$C$8=2,IF('C-MNS'!K40="NS",100,IF('C-MNS'!K40="N",10,IF('C-MNS'!K40="c",1,0))),0)</f>
        <v>0</v>
      </c>
      <c r="L40" s="252">
        <f>IF(MNS!C$8=3,IF('C-MNS'!L40="NS",100,IF('C-MNS'!L40="N",10,IF('C-MNS'!L40="c",1,0))),0)</f>
        <v>0</v>
      </c>
      <c r="M40" s="252">
        <f>IF(MNS!$D$8=1,IF('C-MNS'!M40="NS",100,IF('C-MNS'!M40="N",10,IF('C-MNS'!M40="c",1,0))),0)</f>
        <v>0</v>
      </c>
      <c r="N40" s="252">
        <f>IF(MNS!$D$8=2,IF('C-MNS'!N40="NS",100,IF('C-MNS'!N40="N",10,IF('C-MNS'!N40="c",1,0))),0)</f>
        <v>0</v>
      </c>
      <c r="O40" s="252">
        <f>IF(MNS!D$8=3,IF('C-MNS'!O40="NS",100,IF('C-MNS'!O40="N",10,IF('C-MNS'!O40="c",1,0))),0)</f>
        <v>0</v>
      </c>
      <c r="P40" s="252">
        <f>IF(MNS!$E$8=1,IF('C-MNS'!P40="NS",100,IF('C-MNS'!P40="N",10,IF('C-MNS'!P40="c",1,0))),0)</f>
        <v>0</v>
      </c>
      <c r="Q40" s="252">
        <f>IF(MNS!$E$8=2,IF('C-MNS'!Q40="NS",100,IF('C-MNS'!Q40="N",10,IF('C-MNS'!Q40="c",1,0))),0)</f>
        <v>0</v>
      </c>
      <c r="R40" s="252">
        <f>IF(MNS!E$8=3,IF('C-MNS'!R40="NS",100,IF('C-MNS'!R40="N",10,IF('C-MNS'!R40="c",1,0))),0)</f>
        <v>0</v>
      </c>
      <c r="S40" s="252">
        <f>IF(MNS!$F$8=1,IF('C-MNS'!S40="NS",100,IF('C-MNS'!S40="N",10,IF('C-MNS'!S40="c",1,0))),0)</f>
        <v>0</v>
      </c>
      <c r="T40" s="252">
        <f>IF(MNS!$F$8=2,IF('C-MNS'!T40="NS",100,IF('C-MNS'!T40="N",10,IF('C-MNS'!T40="c",1,0))),0)</f>
        <v>0</v>
      </c>
      <c r="U40" s="252">
        <f>IF(MNS!F$8=3,IF('C-MNS'!U40="NS",100,IF('C-MNS'!U40="N",10,IF('C-MNS'!U40="c",1,0))),0)</f>
        <v>0</v>
      </c>
      <c r="V40" s="252">
        <f>IF(MNS!$G$8=1,IF('C-MNS'!V40="NS",100,IF('C-MNS'!V40="N",10,IF('C-MNS'!V40="c",1,0))),0)</f>
        <v>0</v>
      </c>
      <c r="W40" s="252">
        <f>IF(MNS!$G$8=2,IF('C-MNS'!W40="NS",100,IF('C-MNS'!W40="N",10,IF('C-MNS'!W40="c",1,0))),0)</f>
        <v>0</v>
      </c>
      <c r="X40" s="252">
        <f>IF(MNS!G$8=3,IF('C-MNS'!X40="NS",100,IF('C-MNS'!X40="N",10,IF('C-MNS'!X40="c",1,0))),0)</f>
        <v>0</v>
      </c>
      <c r="Y40" s="252">
        <f>IF(MNS!$H$8=1,IF('C-MNS'!Y40="NS",100,IF('C-MNS'!Y40="N",10,IF('C-MNS'!Y40="c",1,0))),0)</f>
        <v>0</v>
      </c>
      <c r="Z40" s="252">
        <f>IF(MNS!$H$8=2,IF('C-MNS'!Z40="NS",100,IF('C-MNS'!Z40="N",10,IF('C-MNS'!Z40="c",1,0))),0)</f>
        <v>0</v>
      </c>
      <c r="AA40" s="252">
        <f>IF(MNS!H$8=3,IF('C-MNS'!AA40="NS",100,IF('C-MNS'!AA40="N",10,IF('C-MNS'!AA40="c",1,0))),0)</f>
        <v>0</v>
      </c>
      <c r="AB40" s="252">
        <f>IF(MNS!$I$8=1,IF('C-MNS'!AB40="NS",100,IF('C-MNS'!AB40="N",10,IF('C-MNS'!AB40="c",1,0))),0)</f>
        <v>0</v>
      </c>
      <c r="AC40" s="252">
        <f>IF(MNS!$I$8=2,IF('C-MNS'!AC40="NS",100,IF('C-MNS'!AC40="N",10,IF('C-MNS'!AC40="c",1,0))),0)</f>
        <v>0</v>
      </c>
      <c r="AD40" s="252">
        <f>IF(MNS!I$8=3,IF('C-MNS'!AD40="NS",100,IF('C-MNS'!AD40="N",10,IF('C-MNS'!AD40="c",1,0))),0)</f>
        <v>0</v>
      </c>
      <c r="AE40" s="252">
        <f>IF(MNS!$J$8=1,IF('C-MNS'!AE40="NS",100,IF('C-MNS'!AE40="N",10,IF('C-MNS'!AE40="c",1,0))),0)</f>
        <v>0</v>
      </c>
      <c r="AF40" s="252">
        <f>IF(MNS!$J$8=2,IF('C-MNS'!AF40="NS",100,IF('C-MNS'!AF40="N",10,IF('C-MNS'!AF40="c",1,0))),0)</f>
        <v>0</v>
      </c>
      <c r="AG40" s="252">
        <f>IF(MNS!J$8=3,IF('C-MNS'!AG40="NS",100,IF('C-MNS'!AG40="N",10,IF('C-MNS'!AG40="c",1,0))),0)</f>
        <v>0</v>
      </c>
      <c r="AH40" s="252">
        <f>IF(MNS!$K$8=1,IF('C-MNS'!AH40="NS",100,IF('C-MNS'!AH40="N",10,IF('C-MNS'!AH40="c",1,0))),0)</f>
        <v>0</v>
      </c>
      <c r="AI40" s="252">
        <f>IF(MNS!$K$8=2,IF('C-MNS'!AI40="NS",100,IF('C-MNS'!AI40="N",10,IF('C-MNS'!AI40="c",1,0))),0)</f>
        <v>0</v>
      </c>
      <c r="AJ40" s="252">
        <f>IF(MNS!K$8=3,IF('C-MNS'!AJ40="NS",100,IF('C-MNS'!AJ40="N",10,IF('C-MNS'!AJ40="c",1,0))),0)</f>
        <v>0</v>
      </c>
      <c r="AK40" s="252">
        <f>IF(MNS!$L$8=1,IF('C-MNS'!AK40="NS",100,IF('C-MNS'!AK40="N",10,IF('C-MNS'!AK40="c",1,0))),0)</f>
        <v>0</v>
      </c>
      <c r="AL40" s="252">
        <f>IF(MNS!$L$8=2,IF('C-MNS'!AL40="NS",100,IF('C-MNS'!AL40="N",10,IF('C-MNS'!AL40="c",1,0))),0)</f>
        <v>0</v>
      </c>
      <c r="AM40" s="252">
        <f>IF(MNS!L$8=3,IF('C-MNS'!AM40="NS",100,IF('C-MNS'!AM40="N",10,IF('C-MNS'!AM40="c",1,0))),0)</f>
        <v>0</v>
      </c>
      <c r="AN40" s="252">
        <f>IF(MNS!$M$8=1,IF('C-MNS'!AN40="NS",100,IF('C-MNS'!AN40="N",10,IF('C-MNS'!AN40="c",1,0))),0)</f>
        <v>0</v>
      </c>
      <c r="AO40" s="252">
        <f>IF(MNS!$M$8=2,IF('C-MNS'!AO40="NS",100,IF('C-MNS'!AO40="N",10,IF('C-MNS'!AO40="c",1,0))),0)</f>
        <v>0</v>
      </c>
      <c r="AP40" s="252">
        <f>IF(MNS!M$8=3,IF('C-MNS'!AP40="NS",100,IF('C-MNS'!AP40="N",10,IF('C-MNS'!AP40="c",1,0))),0)</f>
        <v>0</v>
      </c>
      <c r="AQ40" s="252">
        <f>IF(MNS!$O$8=1,IF('C-MNS'!AQ40="NS",100,IF('C-MNS'!AQ40="N",10,IF('C-MNS'!AQ40="c",1,0))),0)</f>
        <v>0</v>
      </c>
      <c r="AR40" s="252">
        <f>IF(MNS!$O$8=2,IF('C-MNS'!AR40="NS",100,IF('C-MNS'!AR40="N",10,IF('C-MNS'!AR40="c",1,0))),0)</f>
        <v>0</v>
      </c>
      <c r="AS40" s="252">
        <f>IF(MNS!O$8=3,IF('C-MNS'!AS40="NS",100,IF('C-MNS'!AS40="N",10,IF('C-MNS'!AS40="c",1,0))),0)</f>
        <v>0</v>
      </c>
      <c r="AT40" s="252">
        <f>IF(MNS!$Z$8=1,IF('C-MNS'!AT40="NS",100,IF('C-MNS'!AT40="N",10,IF('C-MNS'!AT40="c",1,0))),0)</f>
        <v>0</v>
      </c>
      <c r="AU40" s="252">
        <f>IF(MNS!$Z$8=2,IF('C-MNS'!AU40="NS",100,IF('C-MNS'!AU40="N",10,IF('C-MNS'!AU40="c",1,0))),0)</f>
        <v>0</v>
      </c>
      <c r="AV40" s="252">
        <f>IF(MNS!Z$8=3,IF('C-MNS'!AV40="NS",100,IF('C-MNS'!AV40="N",10,IF('C-MNS'!AV40="c",1,0))),0)</f>
        <v>0</v>
      </c>
      <c r="AW40" s="252">
        <f>IF(MNS!$AH$8=1,IF('C-MNS'!AW40="NS",100,IF('C-MNS'!AW40="N",10,IF('C-MNS'!AW40="c",1,0))),0)</f>
        <v>0</v>
      </c>
      <c r="AX40" s="252">
        <f>IF(MNS!$AH$8=2,IF('C-MNS'!AX40="NS",100,IF('C-MNS'!AX40="N",10,IF('C-MNS'!AX40="c",1,0))),0)</f>
        <v>0</v>
      </c>
      <c r="AY40" s="252">
        <f>IF(MNS!$AH$8=3,IF('C-MNS'!AY40="NS",100,IF('C-MNS'!AY40="N",10,IF('C-MNS'!AY40="c",1,0))),0)</f>
        <v>0</v>
      </c>
      <c r="AZ40" s="253">
        <f t="shared" si="0"/>
        <v>0</v>
      </c>
      <c r="BA40" s="253">
        <f t="shared" si="1"/>
        <v>0</v>
      </c>
      <c r="BB40" s="253">
        <f t="shared" si="2"/>
        <v>0</v>
      </c>
      <c r="BC40" s="253">
        <f t="shared" si="3"/>
        <v>0</v>
      </c>
      <c r="BD40" s="255">
        <f>IF(AZ40&gt;0,IF(Perf_potenziale!AZ40&gt;0,IF(BA40&gt;=1,1,IF(BB40&gt;=Perf_potenziale!BB40,1,IF(BB40&gt;0,0.5,IF(BC40&gt;0,0.3,0)))),0),0)</f>
        <v>0</v>
      </c>
      <c r="BE40" s="255"/>
      <c r="BF40" s="263"/>
      <c r="BG40" s="254"/>
      <c r="BH40" s="254"/>
      <c r="BI40" s="254"/>
      <c r="BJ40" s="99"/>
      <c r="BK40" s="254"/>
      <c r="BL40" s="342"/>
    </row>
    <row r="41" spans="1:64" ht="15.75" customHeight="1" thickBot="1">
      <c r="A41" s="590"/>
      <c r="B41" s="557"/>
      <c r="C41" s="569"/>
      <c r="D41" s="571"/>
      <c r="E41" s="343" t="s">
        <v>377</v>
      </c>
      <c r="F41" s="374" t="s">
        <v>424</v>
      </c>
      <c r="G41" s="345">
        <f>IF(MNS!$B$8=1,IF('C-MNS'!G41="NS",100,IF('C-MNS'!G41="N",10,IF('C-MNS'!G41="c",1,0))),0)</f>
        <v>0</v>
      </c>
      <c r="H41" s="345">
        <f>IF(MNS!$B$8=2,IF('C-MNS'!H41="NS",100,IF('C-MNS'!H41="N",10,IF('C-MNS'!H41="c",1,0))),0)</f>
        <v>0</v>
      </c>
      <c r="I41" s="345">
        <f>IF(MNS!B$8=3,IF('C-MNS'!I41="NS",100,IF('C-MNS'!I41="N",10,IF('C-MNS'!I41="c",1,0))),0)</f>
        <v>0</v>
      </c>
      <c r="J41" s="345">
        <f>IF(MNS!$C$8=1,IF('C-MNS'!J41="NS",100,IF('C-MNS'!J41="N",10,IF('C-MNS'!J41="c",1,0))),0)</f>
        <v>0</v>
      </c>
      <c r="K41" s="345">
        <f>IF(MNS!$C$8=2,IF('C-MNS'!K41="NS",100,IF('C-MNS'!K41="N",10,IF('C-MNS'!K41="c",1,0))),0)</f>
        <v>0</v>
      </c>
      <c r="L41" s="345">
        <f>IF(MNS!C$8=3,IF('C-MNS'!L41="NS",100,IF('C-MNS'!L41="N",10,IF('C-MNS'!L41="c",1,0))),0)</f>
        <v>0</v>
      </c>
      <c r="M41" s="345">
        <f>IF(MNS!$D$8=1,IF('C-MNS'!M41="NS",100,IF('C-MNS'!M41="N",10,IF('C-MNS'!M41="c",1,0))),0)</f>
        <v>0</v>
      </c>
      <c r="N41" s="345">
        <f>IF(MNS!$D$8=2,IF('C-MNS'!N41="NS",100,IF('C-MNS'!N41="N",10,IF('C-MNS'!N41="c",1,0))),0)</f>
        <v>0</v>
      </c>
      <c r="O41" s="345">
        <f>IF(MNS!D$8=3,IF('C-MNS'!O41="NS",100,IF('C-MNS'!O41="N",10,IF('C-MNS'!O41="c",1,0))),0)</f>
        <v>0</v>
      </c>
      <c r="P41" s="345">
        <f>IF(MNS!$E$8=1,IF('C-MNS'!P41="NS",100,IF('C-MNS'!P41="N",10,IF('C-MNS'!P41="c",1,0))),0)</f>
        <v>0</v>
      </c>
      <c r="Q41" s="345">
        <f>IF(MNS!$E$8=2,IF('C-MNS'!Q41="NS",100,IF('C-MNS'!Q41="N",10,IF('C-MNS'!Q41="c",1,0))),0)</f>
        <v>0</v>
      </c>
      <c r="R41" s="345">
        <f>IF(MNS!E$8=3,IF('C-MNS'!R41="NS",100,IF('C-MNS'!R41="N",10,IF('C-MNS'!R41="c",1,0))),0)</f>
        <v>0</v>
      </c>
      <c r="S41" s="345">
        <f>IF(MNS!$F$8=1,IF('C-MNS'!S41="NS",100,IF('C-MNS'!S41="N",10,IF('C-MNS'!S41="c",1,0))),0)</f>
        <v>0</v>
      </c>
      <c r="T41" s="345">
        <f>IF(MNS!$F$8=2,IF('C-MNS'!T41="NS",100,IF('C-MNS'!T41="N",10,IF('C-MNS'!T41="c",1,0))),0)</f>
        <v>0</v>
      </c>
      <c r="U41" s="345">
        <f>IF(MNS!F$8=3,IF('C-MNS'!U41="NS",100,IF('C-MNS'!U41="N",10,IF('C-MNS'!U41="c",1,0))),0)</f>
        <v>0</v>
      </c>
      <c r="V41" s="345">
        <f>IF(MNS!$G$8=1,IF('C-MNS'!V41="NS",100,IF('C-MNS'!V41="N",10,IF('C-MNS'!V41="c",1,0))),0)</f>
        <v>0</v>
      </c>
      <c r="W41" s="345">
        <f>IF(MNS!$G$8=2,IF('C-MNS'!W41="NS",100,IF('C-MNS'!W41="N",10,IF('C-MNS'!W41="c",1,0))),0)</f>
        <v>0</v>
      </c>
      <c r="X41" s="345">
        <f>IF(MNS!G$8=3,IF('C-MNS'!X41="NS",100,IF('C-MNS'!X41="N",10,IF('C-MNS'!X41="c",1,0))),0)</f>
        <v>0</v>
      </c>
      <c r="Y41" s="345">
        <f>IF(MNS!$H$8=1,IF('C-MNS'!Y41="NS",100,IF('C-MNS'!Y41="N",10,IF('C-MNS'!Y41="c",1,0))),0)</f>
        <v>0</v>
      </c>
      <c r="Z41" s="345">
        <f>IF(MNS!$H$8=2,IF('C-MNS'!Z41="NS",100,IF('C-MNS'!Z41="N",10,IF('C-MNS'!Z41="c",1,0))),0)</f>
        <v>0</v>
      </c>
      <c r="AA41" s="345">
        <f>IF(MNS!H$8=3,IF('C-MNS'!AA41="NS",100,IF('C-MNS'!AA41="N",10,IF('C-MNS'!AA41="c",1,0))),0)</f>
        <v>0</v>
      </c>
      <c r="AB41" s="345">
        <f>IF(MNS!$I$8=1,IF('C-MNS'!AB41="NS",100,IF('C-MNS'!AB41="N",10,IF('C-MNS'!AB41="c",1,0))),0)</f>
        <v>0</v>
      </c>
      <c r="AC41" s="345">
        <f>IF(MNS!$I$8=2,IF('C-MNS'!AC41="NS",100,IF('C-MNS'!AC41="N",10,IF('C-MNS'!AC41="c",1,0))),0)</f>
        <v>0</v>
      </c>
      <c r="AD41" s="345">
        <f>IF(MNS!I$8=3,IF('C-MNS'!AD41="NS",100,IF('C-MNS'!AD41="N",10,IF('C-MNS'!AD41="c",1,0))),0)</f>
        <v>0</v>
      </c>
      <c r="AE41" s="345">
        <f>IF(MNS!$J$8=1,IF('C-MNS'!AE41="NS",100,IF('C-MNS'!AE41="N",10,IF('C-MNS'!AE41="c",1,0))),0)</f>
        <v>0</v>
      </c>
      <c r="AF41" s="345">
        <f>IF(MNS!$J$8=2,IF('C-MNS'!AF41="NS",100,IF('C-MNS'!AF41="N",10,IF('C-MNS'!AF41="c",1,0))),0)</f>
        <v>0</v>
      </c>
      <c r="AG41" s="345">
        <f>IF(MNS!J$8=3,IF('C-MNS'!AG41="NS",100,IF('C-MNS'!AG41="N",10,IF('C-MNS'!AG41="c",1,0))),0)</f>
        <v>0</v>
      </c>
      <c r="AH41" s="345">
        <f>IF(MNS!$K$8=1,IF('C-MNS'!AH41="NS",100,IF('C-MNS'!AH41="N",10,IF('C-MNS'!AH41="c",1,0))),0)</f>
        <v>0</v>
      </c>
      <c r="AI41" s="345">
        <f>IF(MNS!$K$8=2,IF('C-MNS'!AI41="NS",100,IF('C-MNS'!AI41="N",10,IF('C-MNS'!AI41="c",1,0))),0)</f>
        <v>0</v>
      </c>
      <c r="AJ41" s="345">
        <f>IF(MNS!K$8=3,IF('C-MNS'!AJ41="NS",100,IF('C-MNS'!AJ41="N",10,IF('C-MNS'!AJ41="c",1,0))),0)</f>
        <v>0</v>
      </c>
      <c r="AK41" s="345">
        <f>IF(MNS!$L$8=1,IF('C-MNS'!AK41="NS",100,IF('C-MNS'!AK41="N",10,IF('C-MNS'!AK41="c",1,0))),0)</f>
        <v>0</v>
      </c>
      <c r="AL41" s="345">
        <f>IF(MNS!$L$8=2,IF('C-MNS'!AL41="NS",100,IF('C-MNS'!AL41="N",10,IF('C-MNS'!AL41="c",1,0))),0)</f>
        <v>0</v>
      </c>
      <c r="AM41" s="345">
        <f>IF(MNS!L$8=3,IF('C-MNS'!AM41="NS",100,IF('C-MNS'!AM41="N",10,IF('C-MNS'!AM41="c",1,0))),0)</f>
        <v>0</v>
      </c>
      <c r="AN41" s="345">
        <f>IF(MNS!$M$8=1,IF('C-MNS'!AN41="NS",100,IF('C-MNS'!AN41="N",10,IF('C-MNS'!AN41="c",1,0))),0)</f>
        <v>0</v>
      </c>
      <c r="AO41" s="345">
        <f>IF(MNS!$M$8=2,IF('C-MNS'!AO41="NS",100,IF('C-MNS'!AO41="N",10,IF('C-MNS'!AO41="c",1,0))),0)</f>
        <v>0</v>
      </c>
      <c r="AP41" s="345">
        <f>IF(MNS!M$8=3,IF('C-MNS'!AP41="NS",100,IF('C-MNS'!AP41="N",10,IF('C-MNS'!AP41="c",1,0))),0)</f>
        <v>0</v>
      </c>
      <c r="AQ41" s="345">
        <f>IF(MNS!$O$8=1,IF('C-MNS'!AQ41="NS",100,IF('C-MNS'!AQ41="N",10,IF('C-MNS'!AQ41="c",1,0))),0)</f>
        <v>0</v>
      </c>
      <c r="AR41" s="345">
        <f>IF(MNS!$O$8=2,IF('C-MNS'!AR41="NS",100,IF('C-MNS'!AR41="N",10,IF('C-MNS'!AR41="c",1,0))),0)</f>
        <v>0</v>
      </c>
      <c r="AS41" s="345">
        <f>IF(MNS!O$8=3,IF('C-MNS'!AS41="NS",100,IF('C-MNS'!AS41="N",10,IF('C-MNS'!AS41="c",1,0))),0)</f>
        <v>0</v>
      </c>
      <c r="AT41" s="345">
        <f>IF(MNS!$Z$8=1,IF('C-MNS'!AT41="NS",100,IF('C-MNS'!AT41="N",10,IF('C-MNS'!AT41="c",1,0))),0)</f>
        <v>0</v>
      </c>
      <c r="AU41" s="345">
        <f>IF(MNS!$Z$8=2,IF('C-MNS'!AU41="NS",100,IF('C-MNS'!AU41="N",10,IF('C-MNS'!AU41="c",1,0))),0)</f>
        <v>0</v>
      </c>
      <c r="AV41" s="345">
        <f>IF(MNS!Z$8=3,IF('C-MNS'!AV41="NS",100,IF('C-MNS'!AV41="N",10,IF('C-MNS'!AV41="c",1,0))),0)</f>
        <v>0</v>
      </c>
      <c r="AW41" s="345">
        <f>IF(MNS!$AH$8=1,IF('C-MNS'!AW41="NS",100,IF('C-MNS'!AW41="N",10,IF('C-MNS'!AW41="c",1,0))),0)</f>
        <v>0</v>
      </c>
      <c r="AX41" s="345">
        <f>IF(MNS!$AH$8=2,IF('C-MNS'!AX41="NS",100,IF('C-MNS'!AX41="N",10,IF('C-MNS'!AX41="c",1,0))),0)</f>
        <v>0</v>
      </c>
      <c r="AY41" s="345">
        <f>IF(MNS!$AH$8=3,IF('C-MNS'!AY41="NS",100,IF('C-MNS'!AY41="N",10,IF('C-MNS'!AY41="c",1,0))),0)</f>
        <v>0</v>
      </c>
      <c r="AZ41" s="346">
        <f t="shared" si="0"/>
        <v>0</v>
      </c>
      <c r="BA41" s="346">
        <f t="shared" si="1"/>
        <v>0</v>
      </c>
      <c r="BB41" s="346">
        <f t="shared" si="2"/>
        <v>0</v>
      </c>
      <c r="BC41" s="346">
        <f t="shared" si="3"/>
        <v>0</v>
      </c>
      <c r="BD41" s="347">
        <f>IF(AZ41&gt;0,IF(Perf_potenziale!AZ41&gt;0,IF(BA41&gt;=1,1,IF(BB41&gt;=Perf_potenziale!BB41,1,IF(BB41&gt;0,0.5,IF(BC41&gt;0,0.3,0)))),0),0)</f>
        <v>0</v>
      </c>
      <c r="BE41" s="347">
        <f>IF(BD41=1,3,IF(BD40=1,2,IF(BD39=1,1,0)))</f>
        <v>0</v>
      </c>
      <c r="BF41" s="375">
        <f>IF(BE41=0,BD41+BD40*0.1+BD39*0.01,0)</f>
        <v>0</v>
      </c>
      <c r="BG41" s="349">
        <f t="shared" ref="BG41:BH41" si="7">BE35+BE38+BE41</f>
        <v>0</v>
      </c>
      <c r="BH41" s="349">
        <f t="shared" si="7"/>
        <v>0</v>
      </c>
      <c r="BI41" s="348">
        <f>IF(BG41=9,3,IF(BG41&gt;=6,2,IF(BG41&gt;=3,1,0)))</f>
        <v>0</v>
      </c>
      <c r="BJ41" s="348">
        <f>IF(BI41&gt;0,BI41,BH41)</f>
        <v>0</v>
      </c>
      <c r="BK41" s="349">
        <v>1</v>
      </c>
      <c r="BL41" s="350">
        <f>BJ41*BK41</f>
        <v>0</v>
      </c>
    </row>
    <row r="42" spans="1:64" ht="15.75" customHeight="1" thickBot="1">
      <c r="A42" s="590"/>
      <c r="B42" s="538" t="s">
        <v>117</v>
      </c>
      <c r="C42" s="572" t="s">
        <v>425</v>
      </c>
      <c r="D42" s="574" t="s">
        <v>118</v>
      </c>
      <c r="E42" s="335" t="s">
        <v>373</v>
      </c>
      <c r="F42" s="376" t="s">
        <v>426</v>
      </c>
      <c r="G42" s="337">
        <f>IF(MNS!$B$8=1,IF('C-MNS'!G42="NS",100,IF('C-MNS'!G42="N",10,IF('C-MNS'!G42="c",1,0))),0)</f>
        <v>0</v>
      </c>
      <c r="H42" s="337">
        <f>IF(MNS!$B$8=2,IF('C-MNS'!H42="NS",100,IF('C-MNS'!H42="N",10,IF('C-MNS'!H42="c",1,0))),0)</f>
        <v>0</v>
      </c>
      <c r="I42" s="337">
        <f>IF(MNS!B$8=3,IF('C-MNS'!I42="NS",100,IF('C-MNS'!I42="N",10,IF('C-MNS'!I42="c",1,0))),0)</f>
        <v>0</v>
      </c>
      <c r="J42" s="337">
        <f>IF(MNS!$C$8=1,IF('C-MNS'!J42="NS",100,IF('C-MNS'!J42="N",10,IF('C-MNS'!J42="c",1,0))),0)</f>
        <v>0</v>
      </c>
      <c r="K42" s="337">
        <f>IF(MNS!$C$8=2,IF('C-MNS'!K42="NS",100,IF('C-MNS'!K42="N",10,IF('C-MNS'!K42="c",1,0))),0)</f>
        <v>0</v>
      </c>
      <c r="L42" s="337">
        <f>IF(MNS!C$8=3,IF('C-MNS'!L42="NS",100,IF('C-MNS'!L42="N",10,IF('C-MNS'!L42="c",1,0))),0)</f>
        <v>0</v>
      </c>
      <c r="M42" s="337">
        <f>IF(MNS!$D$8=1,IF('C-MNS'!M42="NS",100,IF('C-MNS'!M42="N",10,IF('C-MNS'!M42="c",1,0))),0)</f>
        <v>0</v>
      </c>
      <c r="N42" s="337">
        <f>IF(MNS!$D$8=2,IF('C-MNS'!N42="NS",100,IF('C-MNS'!N42="N",10,IF('C-MNS'!N42="c",1,0))),0)</f>
        <v>0</v>
      </c>
      <c r="O42" s="337">
        <f>IF(MNS!D$8=3,IF('C-MNS'!O42="NS",100,IF('C-MNS'!O42="N",10,IF('C-MNS'!O42="c",1,0))),0)</f>
        <v>0</v>
      </c>
      <c r="P42" s="337">
        <f>IF(MNS!$E$8=1,IF('C-MNS'!P42="NS",100,IF('C-MNS'!P42="N",10,IF('C-MNS'!P42="c",1,0))),0)</f>
        <v>0</v>
      </c>
      <c r="Q42" s="337">
        <f>IF(MNS!$E$8=2,IF('C-MNS'!Q42="NS",100,IF('C-MNS'!Q42="N",10,IF('C-MNS'!Q42="c",1,0))),0)</f>
        <v>0</v>
      </c>
      <c r="R42" s="337">
        <f>IF(MNS!E$8=3,IF('C-MNS'!R42="NS",100,IF('C-MNS'!R42="N",10,IF('C-MNS'!R42="c",1,0))),0)</f>
        <v>0</v>
      </c>
      <c r="S42" s="337">
        <f>IF(MNS!$F$8=1,IF('C-MNS'!S42="NS",100,IF('C-MNS'!S42="N",10,IF('C-MNS'!S42="c",1,0))),0)</f>
        <v>0</v>
      </c>
      <c r="T42" s="337">
        <f>IF(MNS!$F$8=2,IF('C-MNS'!T42="NS",100,IF('C-MNS'!T42="N",10,IF('C-MNS'!T42="c",1,0))),0)</f>
        <v>0</v>
      </c>
      <c r="U42" s="337">
        <f>IF(MNS!F$8=3,IF('C-MNS'!U42="NS",100,IF('C-MNS'!U42="N",10,IF('C-MNS'!U42="c",1,0))),0)</f>
        <v>0</v>
      </c>
      <c r="V42" s="337">
        <f>IF(MNS!$G$8=1,IF('C-MNS'!V42="NS",100,IF('C-MNS'!V42="N",10,IF('C-MNS'!V42="c",1,0))),0)</f>
        <v>0</v>
      </c>
      <c r="W42" s="337">
        <f>IF(MNS!$G$8=2,IF('C-MNS'!W42="NS",100,IF('C-MNS'!W42="N",10,IF('C-MNS'!W42="c",1,0))),0)</f>
        <v>0</v>
      </c>
      <c r="X42" s="337">
        <f>IF(MNS!G$8=3,IF('C-MNS'!X42="NS",100,IF('C-MNS'!X42="N",10,IF('C-MNS'!X42="c",1,0))),0)</f>
        <v>0</v>
      </c>
      <c r="Y42" s="337">
        <f>IF(MNS!$H$8=1,IF('C-MNS'!Y42="NS",100,IF('C-MNS'!Y42="N",10,IF('C-MNS'!Y42="c",1,0))),0)</f>
        <v>0</v>
      </c>
      <c r="Z42" s="337">
        <f>IF(MNS!$H$8=2,IF('C-MNS'!Z42="NS",100,IF('C-MNS'!Z42="N",10,IF('C-MNS'!Z42="c",1,0))),0)</f>
        <v>0</v>
      </c>
      <c r="AA42" s="337">
        <f>IF(MNS!H$8=3,IF('C-MNS'!AA42="NS",100,IF('C-MNS'!AA42="N",10,IF('C-MNS'!AA42="c",1,0))),0)</f>
        <v>0</v>
      </c>
      <c r="AB42" s="337">
        <f>IF(MNS!$I$8=1,IF('C-MNS'!AB42="NS",100,IF('C-MNS'!AB42="N",10,IF('C-MNS'!AB42="c",1,0))),0)</f>
        <v>0</v>
      </c>
      <c r="AC42" s="337">
        <f>IF(MNS!$I$8=2,IF('C-MNS'!AC42="NS",100,IF('C-MNS'!AC42="N",10,IF('C-MNS'!AC42="c",1,0))),0)</f>
        <v>0</v>
      </c>
      <c r="AD42" s="337">
        <f>IF(MNS!I$8=3,IF('C-MNS'!AD42="NS",100,IF('C-MNS'!AD42="N",10,IF('C-MNS'!AD42="c",1,0))),0)</f>
        <v>0</v>
      </c>
      <c r="AE42" s="337">
        <f>IF(MNS!$J$8=1,IF('C-MNS'!AE42="NS",100,IF('C-MNS'!AE42="N",10,IF('C-MNS'!AE42="c",1,0))),0)</f>
        <v>0</v>
      </c>
      <c r="AF42" s="337">
        <f>IF(MNS!$J$8=2,IF('C-MNS'!AF42="NS",100,IF('C-MNS'!AF42="N",10,IF('C-MNS'!AF42="c",1,0))),0)</f>
        <v>0</v>
      </c>
      <c r="AG42" s="337">
        <f>IF(MNS!J$8=3,IF('C-MNS'!AG42="NS",100,IF('C-MNS'!AG42="N",10,IF('C-MNS'!AG42="c",1,0))),0)</f>
        <v>0</v>
      </c>
      <c r="AH42" s="337">
        <f>IF(MNS!$K$8=1,IF('C-MNS'!AH42="NS",100,IF('C-MNS'!AH42="N",10,IF('C-MNS'!AH42="c",1,0))),0)</f>
        <v>0</v>
      </c>
      <c r="AI42" s="337">
        <f>IF(MNS!$K$8=2,IF('C-MNS'!AI42="NS",100,IF('C-MNS'!AI42="N",10,IF('C-MNS'!AI42="c",1,0))),0)</f>
        <v>0</v>
      </c>
      <c r="AJ42" s="337">
        <f>IF(MNS!K$8=3,IF('C-MNS'!AJ42="NS",100,IF('C-MNS'!AJ42="N",10,IF('C-MNS'!AJ42="c",1,0))),0)</f>
        <v>0</v>
      </c>
      <c r="AK42" s="337">
        <f>IF(MNS!$L$8=1,IF('C-MNS'!AK42="NS",100,IF('C-MNS'!AK42="N",10,IF('C-MNS'!AK42="c",1,0))),0)</f>
        <v>0</v>
      </c>
      <c r="AL42" s="337">
        <f>IF(MNS!$L$8=2,IF('C-MNS'!AL42="NS",100,IF('C-MNS'!AL42="N",10,IF('C-MNS'!AL42="c",1,0))),0)</f>
        <v>0</v>
      </c>
      <c r="AM42" s="337">
        <f>IF(MNS!L$8=3,IF('C-MNS'!AM42="NS",100,IF('C-MNS'!AM42="N",10,IF('C-MNS'!AM42="c",1,0))),0)</f>
        <v>0</v>
      </c>
      <c r="AN42" s="337">
        <f>IF(MNS!$M$8=1,IF('C-MNS'!AN42="NS",100,IF('C-MNS'!AN42="N",10,IF('C-MNS'!AN42="c",1,0))),0)</f>
        <v>0</v>
      </c>
      <c r="AO42" s="337">
        <f>IF(MNS!$M$8=2,IF('C-MNS'!AO42="NS",100,IF('C-MNS'!AO42="N",10,IF('C-MNS'!AO42="c",1,0))),0)</f>
        <v>0</v>
      </c>
      <c r="AP42" s="337">
        <f>IF(MNS!M$8=3,IF('C-MNS'!AP42="NS",100,IF('C-MNS'!AP42="N",10,IF('C-MNS'!AP42="c",1,0))),0)</f>
        <v>0</v>
      </c>
      <c r="AQ42" s="337">
        <f>IF(MNS!$O$8=1,IF('C-MNS'!AQ42="NS",100,IF('C-MNS'!AQ42="N",10,IF('C-MNS'!AQ42="c",1,0))),0)</f>
        <v>0</v>
      </c>
      <c r="AR42" s="337">
        <f>IF(MNS!$O$8=2,IF('C-MNS'!AR42="NS",100,IF('C-MNS'!AR42="N",10,IF('C-MNS'!AR42="c",1,0))),0)</f>
        <v>0</v>
      </c>
      <c r="AS42" s="337">
        <f>IF(MNS!O$8=3,IF('C-MNS'!AS42="NS",100,IF('C-MNS'!AS42="N",10,IF('C-MNS'!AS42="c",1,0))),0)</f>
        <v>0</v>
      </c>
      <c r="AT42" s="337">
        <f>IF(MNS!$Z$8=1,IF('C-MNS'!AT42="NS",100,IF('C-MNS'!AT42="N",10,IF('C-MNS'!AT42="c",1,0))),0)</f>
        <v>0</v>
      </c>
      <c r="AU42" s="337">
        <f>IF(MNS!$Z$8=2,IF('C-MNS'!AU42="NS",100,IF('C-MNS'!AU42="N",10,IF('C-MNS'!AU42="c",1,0))),0)</f>
        <v>0</v>
      </c>
      <c r="AV42" s="337">
        <f>IF(MNS!Z$8=3,IF('C-MNS'!AV42="NS",100,IF('C-MNS'!AV42="N",10,IF('C-MNS'!AV42="c",1,0))),0)</f>
        <v>0</v>
      </c>
      <c r="AW42" s="337">
        <f>IF(MNS!$AH$8=1,IF('C-MNS'!AW42="NS",100,IF('C-MNS'!AW42="N",10,IF('C-MNS'!AW42="c",1,0))),0)</f>
        <v>0</v>
      </c>
      <c r="AX42" s="337">
        <f>IF(MNS!$AH$8=2,IF('C-MNS'!AX42="NS",100,IF('C-MNS'!AX42="N",10,IF('C-MNS'!AX42="c",1,0))),0)</f>
        <v>0</v>
      </c>
      <c r="AY42" s="337">
        <f>IF(MNS!$AH$8=3,IF('C-MNS'!AY42="NS",100,IF('C-MNS'!AY42="N",10,IF('C-MNS'!AY42="c",1,0))),0)</f>
        <v>0</v>
      </c>
      <c r="AZ42" s="338">
        <f t="shared" si="0"/>
        <v>0</v>
      </c>
      <c r="BA42" s="338">
        <f t="shared" si="1"/>
        <v>0</v>
      </c>
      <c r="BB42" s="338">
        <f t="shared" si="2"/>
        <v>0</v>
      </c>
      <c r="BC42" s="338">
        <f t="shared" si="3"/>
        <v>0</v>
      </c>
      <c r="BD42" s="339">
        <f>IF(AZ42&gt;0,IF(Perf_potenziale!AZ42&gt;0,IF(BA42&gt;=1,1,IF(BB42&gt;=Perf_potenziale!BB42,1,IF(BB42&gt;0,0.5,IF(BC42&gt;0,0.3,0)))),0),0)</f>
        <v>0</v>
      </c>
      <c r="BE42" s="339"/>
      <c r="BF42" s="377"/>
      <c r="BG42" s="339"/>
      <c r="BH42" s="339"/>
      <c r="BI42" s="339"/>
      <c r="BJ42" s="340"/>
      <c r="BK42" s="339"/>
      <c r="BL42" s="341"/>
    </row>
    <row r="43" spans="1:64" ht="15.75" customHeight="1" thickBot="1">
      <c r="A43" s="590"/>
      <c r="B43" s="437"/>
      <c r="C43" s="544"/>
      <c r="D43" s="516"/>
      <c r="E43" s="76" t="s">
        <v>375</v>
      </c>
      <c r="F43" s="13" t="s">
        <v>427</v>
      </c>
      <c r="G43" s="81">
        <f>IF(MNS!$B$8=1,IF('C-MNS'!G43="NS",100,IF('C-MNS'!G43="N",10,IF('C-MNS'!G43="c",1,0))),0)</f>
        <v>0</v>
      </c>
      <c r="H43" s="81">
        <f>IF(MNS!$B$8=2,IF('C-MNS'!H43="NS",100,IF('C-MNS'!H43="N",10,IF('C-MNS'!H43="c",1,0))),0)</f>
        <v>0</v>
      </c>
      <c r="I43" s="81">
        <f>IF(MNS!B$8=3,IF('C-MNS'!I43="NS",100,IF('C-MNS'!I43="N",10,IF('C-MNS'!I43="c",1,0))),0)</f>
        <v>0</v>
      </c>
      <c r="J43" s="81">
        <f>IF(MNS!$C$8=1,IF('C-MNS'!J43="NS",100,IF('C-MNS'!J43="N",10,IF('C-MNS'!J43="c",1,0))),0)</f>
        <v>0</v>
      </c>
      <c r="K43" s="81">
        <f>IF(MNS!$C$8=2,IF('C-MNS'!K43="NS",100,IF('C-MNS'!K43="N",10,IF('C-MNS'!K43="c",1,0))),0)</f>
        <v>0</v>
      </c>
      <c r="L43" s="81">
        <f>IF(MNS!C$8=3,IF('C-MNS'!L43="NS",100,IF('C-MNS'!L43="N",10,IF('C-MNS'!L43="c",1,0))),0)</f>
        <v>0</v>
      </c>
      <c r="M43" s="81">
        <f>IF(MNS!$D$8=1,IF('C-MNS'!M43="NS",100,IF('C-MNS'!M43="N",10,IF('C-MNS'!M43="c",1,0))),0)</f>
        <v>0</v>
      </c>
      <c r="N43" s="81">
        <f>IF(MNS!$D$8=2,IF('C-MNS'!N43="NS",100,IF('C-MNS'!N43="N",10,IF('C-MNS'!N43="c",1,0))),0)</f>
        <v>0</v>
      </c>
      <c r="O43" s="81">
        <f>IF(MNS!D$8=3,IF('C-MNS'!O43="NS",100,IF('C-MNS'!O43="N",10,IF('C-MNS'!O43="c",1,0))),0)</f>
        <v>0</v>
      </c>
      <c r="P43" s="81">
        <f>IF(MNS!$E$8=1,IF('C-MNS'!P43="NS",100,IF('C-MNS'!P43="N",10,IF('C-MNS'!P43="c",1,0))),0)</f>
        <v>0</v>
      </c>
      <c r="Q43" s="81">
        <f>IF(MNS!$E$8=2,IF('C-MNS'!Q43="NS",100,IF('C-MNS'!Q43="N",10,IF('C-MNS'!Q43="c",1,0))),0)</f>
        <v>0</v>
      </c>
      <c r="R43" s="81">
        <f>IF(MNS!E$8=3,IF('C-MNS'!R43="NS",100,IF('C-MNS'!R43="N",10,IF('C-MNS'!R43="c",1,0))),0)</f>
        <v>0</v>
      </c>
      <c r="S43" s="81">
        <f>IF(MNS!$F$8=1,IF('C-MNS'!S43="NS",100,IF('C-MNS'!S43="N",10,IF('C-MNS'!S43="c",1,0))),0)</f>
        <v>0</v>
      </c>
      <c r="T43" s="81">
        <f>IF(MNS!$F$8=2,IF('C-MNS'!T43="NS",100,IF('C-MNS'!T43="N",10,IF('C-MNS'!T43="c",1,0))),0)</f>
        <v>0</v>
      </c>
      <c r="U43" s="81">
        <f>IF(MNS!F$8=3,IF('C-MNS'!U43="NS",100,IF('C-MNS'!U43="N",10,IF('C-MNS'!U43="c",1,0))),0)</f>
        <v>0</v>
      </c>
      <c r="V43" s="81">
        <f>IF(MNS!$G$8=1,IF('C-MNS'!V43="NS",100,IF('C-MNS'!V43="N",10,IF('C-MNS'!V43="c",1,0))),0)</f>
        <v>0</v>
      </c>
      <c r="W43" s="81">
        <f>IF(MNS!$G$8=2,IF('C-MNS'!W43="NS",100,IF('C-MNS'!W43="N",10,IF('C-MNS'!W43="c",1,0))),0)</f>
        <v>0</v>
      </c>
      <c r="X43" s="81">
        <f>IF(MNS!G$8=3,IF('C-MNS'!X43="NS",100,IF('C-MNS'!X43="N",10,IF('C-MNS'!X43="c",1,0))),0)</f>
        <v>0</v>
      </c>
      <c r="Y43" s="81">
        <f>IF(MNS!$H$8=1,IF('C-MNS'!Y43="NS",100,IF('C-MNS'!Y43="N",10,IF('C-MNS'!Y43="c",1,0))),0)</f>
        <v>0</v>
      </c>
      <c r="Z43" s="81">
        <f>IF(MNS!$H$8=2,IF('C-MNS'!Z43="NS",100,IF('C-MNS'!Z43="N",10,IF('C-MNS'!Z43="c",1,0))),0)</f>
        <v>0</v>
      </c>
      <c r="AA43" s="81">
        <f>IF(MNS!H$8=3,IF('C-MNS'!AA43="NS",100,IF('C-MNS'!AA43="N",10,IF('C-MNS'!AA43="c",1,0))),0)</f>
        <v>0</v>
      </c>
      <c r="AB43" s="81">
        <f>IF(MNS!$I$8=1,IF('C-MNS'!AB43="NS",100,IF('C-MNS'!AB43="N",10,IF('C-MNS'!AB43="c",1,0))),0)</f>
        <v>0</v>
      </c>
      <c r="AC43" s="81">
        <f>IF(MNS!$I$8=2,IF('C-MNS'!AC43="NS",100,IF('C-MNS'!AC43="N",10,IF('C-MNS'!AC43="c",1,0))),0)</f>
        <v>0</v>
      </c>
      <c r="AD43" s="81">
        <f>IF(MNS!I$8=3,IF('C-MNS'!AD43="NS",100,IF('C-MNS'!AD43="N",10,IF('C-MNS'!AD43="c",1,0))),0)</f>
        <v>0</v>
      </c>
      <c r="AE43" s="81">
        <f>IF(MNS!$J$8=1,IF('C-MNS'!AE43="NS",100,IF('C-MNS'!AE43="N",10,IF('C-MNS'!AE43="c",1,0))),0)</f>
        <v>0</v>
      </c>
      <c r="AF43" s="81">
        <f>IF(MNS!$J$8=2,IF('C-MNS'!AF43="NS",100,IF('C-MNS'!AF43="N",10,IF('C-MNS'!AF43="c",1,0))),0)</f>
        <v>0</v>
      </c>
      <c r="AG43" s="81">
        <f>IF(MNS!J$8=3,IF('C-MNS'!AG43="NS",100,IF('C-MNS'!AG43="N",10,IF('C-MNS'!AG43="c",1,0))),0)</f>
        <v>0</v>
      </c>
      <c r="AH43" s="81">
        <f>IF(MNS!$K$8=1,IF('C-MNS'!AH43="NS",100,IF('C-MNS'!AH43="N",10,IF('C-MNS'!AH43="c",1,0))),0)</f>
        <v>0</v>
      </c>
      <c r="AI43" s="81">
        <f>IF(MNS!$K$8=2,IF('C-MNS'!AI43="NS",100,IF('C-MNS'!AI43="N",10,IF('C-MNS'!AI43="c",1,0))),0)</f>
        <v>0</v>
      </c>
      <c r="AJ43" s="81">
        <f>IF(MNS!K$8=3,IF('C-MNS'!AJ43="NS",100,IF('C-MNS'!AJ43="N",10,IF('C-MNS'!AJ43="c",1,0))),0)</f>
        <v>0</v>
      </c>
      <c r="AK43" s="81">
        <f>IF(MNS!$L$8=1,IF('C-MNS'!AK43="NS",100,IF('C-MNS'!AK43="N",10,IF('C-MNS'!AK43="c",1,0))),0)</f>
        <v>0</v>
      </c>
      <c r="AL43" s="81">
        <f>IF(MNS!$L$8=2,IF('C-MNS'!AL43="NS",100,IF('C-MNS'!AL43="N",10,IF('C-MNS'!AL43="c",1,0))),0)</f>
        <v>0</v>
      </c>
      <c r="AM43" s="81">
        <f>IF(MNS!L$8=3,IF('C-MNS'!AM43="NS",100,IF('C-MNS'!AM43="N",10,IF('C-MNS'!AM43="c",1,0))),0)</f>
        <v>0</v>
      </c>
      <c r="AN43" s="81">
        <f>IF(MNS!$M$8=1,IF('C-MNS'!AN43="NS",100,IF('C-MNS'!AN43="N",10,IF('C-MNS'!AN43="c",1,0))),0)</f>
        <v>0</v>
      </c>
      <c r="AO43" s="81">
        <f>IF(MNS!$M$8=2,IF('C-MNS'!AO43="NS",100,IF('C-MNS'!AO43="N",10,IF('C-MNS'!AO43="c",1,0))),0)</f>
        <v>0</v>
      </c>
      <c r="AP43" s="81">
        <f>IF(MNS!M$8=3,IF('C-MNS'!AP43="NS",100,IF('C-MNS'!AP43="N",10,IF('C-MNS'!AP43="c",1,0))),0)</f>
        <v>0</v>
      </c>
      <c r="AQ43" s="81">
        <f>IF(MNS!$O$8=1,IF('C-MNS'!AQ43="NS",100,IF('C-MNS'!AQ43="N",10,IF('C-MNS'!AQ43="c",1,0))),0)</f>
        <v>0</v>
      </c>
      <c r="AR43" s="81">
        <f>IF(MNS!$O$8=2,IF('C-MNS'!AR43="NS",100,IF('C-MNS'!AR43="N",10,IF('C-MNS'!AR43="c",1,0))),0)</f>
        <v>0</v>
      </c>
      <c r="AS43" s="81">
        <f>IF(MNS!O$8=3,IF('C-MNS'!AS43="NS",100,IF('C-MNS'!AS43="N",10,IF('C-MNS'!AS43="c",1,0))),0)</f>
        <v>0</v>
      </c>
      <c r="AT43" s="81">
        <f>IF(MNS!$Z$8=1,IF('C-MNS'!AT43="NS",100,IF('C-MNS'!AT43="N",10,IF('C-MNS'!AT43="c",1,0))),0)</f>
        <v>0</v>
      </c>
      <c r="AU43" s="81">
        <f>IF(MNS!$Z$8=2,IF('C-MNS'!AU43="NS",100,IF('C-MNS'!AU43="N",10,IF('C-MNS'!AU43="c",1,0))),0)</f>
        <v>0</v>
      </c>
      <c r="AV43" s="81">
        <f>IF(MNS!Z$8=3,IF('C-MNS'!AV43="NS",100,IF('C-MNS'!AV43="N",10,IF('C-MNS'!AV43="c",1,0))),0)</f>
        <v>0</v>
      </c>
      <c r="AW43" s="81">
        <f>IF(MNS!$AH$8=1,IF('C-MNS'!AW43="NS",100,IF('C-MNS'!AW43="N",10,IF('C-MNS'!AW43="c",1,0))),0)</f>
        <v>0</v>
      </c>
      <c r="AX43" s="81">
        <f>IF(MNS!$AH$8=2,IF('C-MNS'!AX43="NS",100,IF('C-MNS'!AX43="N",10,IF('C-MNS'!AX43="c",1,0))),0)</f>
        <v>0</v>
      </c>
      <c r="AY43" s="81">
        <f>IF(MNS!$AH$8=3,IF('C-MNS'!AY43="NS",100,IF('C-MNS'!AY43="N",10,IF('C-MNS'!AY43="c",1,0))),0)</f>
        <v>0</v>
      </c>
      <c r="AZ43" s="259">
        <f t="shared" si="0"/>
        <v>0</v>
      </c>
      <c r="BA43" s="259">
        <f t="shared" si="1"/>
        <v>0</v>
      </c>
      <c r="BB43" s="259">
        <f t="shared" si="2"/>
        <v>0</v>
      </c>
      <c r="BC43" s="259">
        <f t="shared" si="3"/>
        <v>0</v>
      </c>
      <c r="BD43" s="254">
        <f>IF(AZ43&gt;0,IF(Perf_potenziale!AZ43&gt;0,IF(BA43&gt;=1,1,IF(BB43&gt;=Perf_potenziale!BB43,1,IF(BB43&gt;0,0.5,IF(BC43&gt;0,0.3,0)))),0),0)</f>
        <v>0</v>
      </c>
      <c r="BE43" s="254"/>
      <c r="BF43" s="269"/>
      <c r="BG43" s="254"/>
      <c r="BH43" s="254"/>
      <c r="BI43" s="254"/>
      <c r="BJ43" s="99"/>
      <c r="BK43" s="254"/>
      <c r="BL43" s="342"/>
    </row>
    <row r="44" spans="1:64" ht="15.75" customHeight="1">
      <c r="A44" s="590"/>
      <c r="B44" s="437"/>
      <c r="C44" s="573"/>
      <c r="D44" s="575"/>
      <c r="E44" s="270" t="s">
        <v>377</v>
      </c>
      <c r="F44" s="315" t="s">
        <v>428</v>
      </c>
      <c r="G44" s="271">
        <f>IF(MNS!$B$8=1,IF('C-MNS'!G44="NS",100,IF('C-MNS'!G44="N",10,IF('C-MNS'!G44="c",1,0))),0)</f>
        <v>0</v>
      </c>
      <c r="H44" s="271">
        <f>IF(MNS!$B$8=2,IF('C-MNS'!H44="NS",100,IF('C-MNS'!H44="N",10,IF('C-MNS'!H44="c",1,0))),0)</f>
        <v>0</v>
      </c>
      <c r="I44" s="271">
        <f>IF(MNS!B$8=3,IF('C-MNS'!I44="NS",100,IF('C-MNS'!I44="N",10,IF('C-MNS'!I44="c",1,0))),0)</f>
        <v>0</v>
      </c>
      <c r="J44" s="271">
        <f>IF(MNS!$C$8=1,IF('C-MNS'!J44="NS",100,IF('C-MNS'!J44="N",10,IF('C-MNS'!J44="c",1,0))),0)</f>
        <v>0</v>
      </c>
      <c r="K44" s="271">
        <f>IF(MNS!$C$8=2,IF('C-MNS'!K44="NS",100,IF('C-MNS'!K44="N",10,IF('C-MNS'!K44="c",1,0))),0)</f>
        <v>0</v>
      </c>
      <c r="L44" s="271">
        <f>IF(MNS!C$8=3,IF('C-MNS'!L44="NS",100,IF('C-MNS'!L44="N",10,IF('C-MNS'!L44="c",1,0))),0)</f>
        <v>0</v>
      </c>
      <c r="M44" s="271">
        <f>IF(MNS!$D$8=1,IF('C-MNS'!M44="NS",100,IF('C-MNS'!M44="N",10,IF('C-MNS'!M44="c",1,0))),0)</f>
        <v>0</v>
      </c>
      <c r="N44" s="271">
        <f>IF(MNS!$D$8=2,IF('C-MNS'!N44="NS",100,IF('C-MNS'!N44="N",10,IF('C-MNS'!N44="c",1,0))),0)</f>
        <v>0</v>
      </c>
      <c r="O44" s="271">
        <f>IF(MNS!D$8=3,IF('C-MNS'!O44="NS",100,IF('C-MNS'!O44="N",10,IF('C-MNS'!O44="c",1,0))),0)</f>
        <v>0</v>
      </c>
      <c r="P44" s="271">
        <f>IF(MNS!$E$8=1,IF('C-MNS'!P44="NS",100,IF('C-MNS'!P44="N",10,IF('C-MNS'!P44="c",1,0))),0)</f>
        <v>0</v>
      </c>
      <c r="Q44" s="271">
        <f>IF(MNS!$E$8=2,IF('C-MNS'!Q44="NS",100,IF('C-MNS'!Q44="N",10,IF('C-MNS'!Q44="c",1,0))),0)</f>
        <v>0</v>
      </c>
      <c r="R44" s="271">
        <f>IF(MNS!E$8=3,IF('C-MNS'!R44="NS",100,IF('C-MNS'!R44="N",10,IF('C-MNS'!R44="c",1,0))),0)</f>
        <v>0</v>
      </c>
      <c r="S44" s="271">
        <f>IF(MNS!$F$8=1,IF('C-MNS'!S44="NS",100,IF('C-MNS'!S44="N",10,IF('C-MNS'!S44="c",1,0))),0)</f>
        <v>0</v>
      </c>
      <c r="T44" s="271">
        <f>IF(MNS!$F$8=2,IF('C-MNS'!T44="NS",100,IF('C-MNS'!T44="N",10,IF('C-MNS'!T44="c",1,0))),0)</f>
        <v>0</v>
      </c>
      <c r="U44" s="271">
        <f>IF(MNS!F$8=3,IF('C-MNS'!U44="NS",100,IF('C-MNS'!U44="N",10,IF('C-MNS'!U44="c",1,0))),0)</f>
        <v>0</v>
      </c>
      <c r="V44" s="271">
        <f>IF(MNS!$G$8=1,IF('C-MNS'!V44="NS",100,IF('C-MNS'!V44="N",10,IF('C-MNS'!V44="c",1,0))),0)</f>
        <v>0</v>
      </c>
      <c r="W44" s="271">
        <f>IF(MNS!$G$8=2,IF('C-MNS'!W44="NS",100,IF('C-MNS'!W44="N",10,IF('C-MNS'!W44="c",1,0))),0)</f>
        <v>0</v>
      </c>
      <c r="X44" s="271">
        <f>IF(MNS!G$8=3,IF('C-MNS'!X44="NS",100,IF('C-MNS'!X44="N",10,IF('C-MNS'!X44="c",1,0))),0)</f>
        <v>0</v>
      </c>
      <c r="Y44" s="271">
        <f>IF(MNS!$H$8=1,IF('C-MNS'!Y44="NS",100,IF('C-MNS'!Y44="N",10,IF('C-MNS'!Y44="c",1,0))),0)</f>
        <v>0</v>
      </c>
      <c r="Z44" s="271">
        <f>IF(MNS!$H$8=2,IF('C-MNS'!Z44="NS",100,IF('C-MNS'!Z44="N",10,IF('C-MNS'!Z44="c",1,0))),0)</f>
        <v>0</v>
      </c>
      <c r="AA44" s="271">
        <f>IF(MNS!H$8=3,IF('C-MNS'!AA44="NS",100,IF('C-MNS'!AA44="N",10,IF('C-MNS'!AA44="c",1,0))),0)</f>
        <v>0</v>
      </c>
      <c r="AB44" s="271">
        <f>IF(MNS!$I$8=1,IF('C-MNS'!AB44="NS",100,IF('C-MNS'!AB44="N",10,IF('C-MNS'!AB44="c",1,0))),0)</f>
        <v>0</v>
      </c>
      <c r="AC44" s="271">
        <f>IF(MNS!$I$8=2,IF('C-MNS'!AC44="NS",100,IF('C-MNS'!AC44="N",10,IF('C-MNS'!AC44="c",1,0))),0)</f>
        <v>0</v>
      </c>
      <c r="AD44" s="271">
        <f>IF(MNS!I$8=3,IF('C-MNS'!AD44="NS",100,IF('C-MNS'!AD44="N",10,IF('C-MNS'!AD44="c",1,0))),0)</f>
        <v>0</v>
      </c>
      <c r="AE44" s="271">
        <f>IF(MNS!$J$8=1,IF('C-MNS'!AE44="NS",100,IF('C-MNS'!AE44="N",10,IF('C-MNS'!AE44="c",1,0))),0)</f>
        <v>0</v>
      </c>
      <c r="AF44" s="271">
        <f>IF(MNS!$J$8=2,IF('C-MNS'!AF44="NS",100,IF('C-MNS'!AF44="N",10,IF('C-MNS'!AF44="c",1,0))),0)</f>
        <v>0</v>
      </c>
      <c r="AG44" s="271">
        <f>IF(MNS!J$8=3,IF('C-MNS'!AG44="NS",100,IF('C-MNS'!AG44="N",10,IF('C-MNS'!AG44="c",1,0))),0)</f>
        <v>0</v>
      </c>
      <c r="AH44" s="271">
        <f>IF(MNS!$K$8=1,IF('C-MNS'!AH44="NS",100,IF('C-MNS'!AH44="N",10,IF('C-MNS'!AH44="c",1,0))),0)</f>
        <v>0</v>
      </c>
      <c r="AI44" s="271">
        <f>IF(MNS!$K$8=2,IF('C-MNS'!AI44="NS",100,IF('C-MNS'!AI44="N",10,IF('C-MNS'!AI44="c",1,0))),0)</f>
        <v>0</v>
      </c>
      <c r="AJ44" s="271">
        <f>IF(MNS!K$8=3,IF('C-MNS'!AJ44="NS",100,IF('C-MNS'!AJ44="N",10,IF('C-MNS'!AJ44="c",1,0))),0)</f>
        <v>0</v>
      </c>
      <c r="AK44" s="271">
        <f>IF(MNS!$L$8=1,IF('C-MNS'!AK44="NS",100,IF('C-MNS'!AK44="N",10,IF('C-MNS'!AK44="c",1,0))),0)</f>
        <v>0</v>
      </c>
      <c r="AL44" s="271">
        <f>IF(MNS!$L$8=2,IF('C-MNS'!AL44="NS",100,IF('C-MNS'!AL44="N",10,IF('C-MNS'!AL44="c",1,0))),0)</f>
        <v>0</v>
      </c>
      <c r="AM44" s="271">
        <f>IF(MNS!L$8=3,IF('C-MNS'!AM44="NS",100,IF('C-MNS'!AM44="N",10,IF('C-MNS'!AM44="c",1,0))),0)</f>
        <v>0</v>
      </c>
      <c r="AN44" s="271">
        <f>IF(MNS!$M$8=1,IF('C-MNS'!AN44="NS",100,IF('C-MNS'!AN44="N",10,IF('C-MNS'!AN44="c",1,0))),0)</f>
        <v>0</v>
      </c>
      <c r="AO44" s="271">
        <f>IF(MNS!$M$8=2,IF('C-MNS'!AO44="NS",100,IF('C-MNS'!AO44="N",10,IF('C-MNS'!AO44="c",1,0))),0)</f>
        <v>0</v>
      </c>
      <c r="AP44" s="271">
        <f>IF(MNS!M$8=3,IF('C-MNS'!AP44="NS",100,IF('C-MNS'!AP44="N",10,IF('C-MNS'!AP44="c",1,0))),0)</f>
        <v>0</v>
      </c>
      <c r="AQ44" s="271">
        <f>IF(MNS!$O$8=1,IF('C-MNS'!AQ44="NS",100,IF('C-MNS'!AQ44="N",10,IF('C-MNS'!AQ44="c",1,0))),0)</f>
        <v>0</v>
      </c>
      <c r="AR44" s="271">
        <f>IF(MNS!$O$8=2,IF('C-MNS'!AR44="NS",100,IF('C-MNS'!AR44="N",10,IF('C-MNS'!AR44="c",1,0))),0)</f>
        <v>0</v>
      </c>
      <c r="AS44" s="271">
        <f>IF(MNS!O$8=3,IF('C-MNS'!AS44="NS",100,IF('C-MNS'!AS44="N",10,IF('C-MNS'!AS44="c",1,0))),0)</f>
        <v>0</v>
      </c>
      <c r="AT44" s="271">
        <f>IF(MNS!$Z$8=1,IF('C-MNS'!AT44="NS",100,IF('C-MNS'!AT44="N",10,IF('C-MNS'!AT44="c",1,0))),0)</f>
        <v>0</v>
      </c>
      <c r="AU44" s="271">
        <f>IF(MNS!$Z$8=2,IF('C-MNS'!AU44="NS",100,IF('C-MNS'!AU44="N",10,IF('C-MNS'!AU44="c",1,0))),0)</f>
        <v>0</v>
      </c>
      <c r="AV44" s="271">
        <f>IF(MNS!Z$8=3,IF('C-MNS'!AV44="NS",100,IF('C-MNS'!AV44="N",10,IF('C-MNS'!AV44="c",1,0))),0)</f>
        <v>0</v>
      </c>
      <c r="AW44" s="271">
        <f>IF(MNS!$AH$8=1,IF('C-MNS'!AW44="NS",100,IF('C-MNS'!AW44="N",10,IF('C-MNS'!AW44="c",1,0))),0)</f>
        <v>0</v>
      </c>
      <c r="AX44" s="271">
        <f>IF(MNS!$AH$8=2,IF('C-MNS'!AX44="NS",100,IF('C-MNS'!AX44="N",10,IF('C-MNS'!AX44="c",1,0))),0)</f>
        <v>0</v>
      </c>
      <c r="AY44" s="271">
        <f>IF(MNS!$AH$8=3,IF('C-MNS'!AY44="NS",100,IF('C-MNS'!AY44="N",10,IF('C-MNS'!AY44="c",1,0))),0)</f>
        <v>0</v>
      </c>
      <c r="AZ44" s="272">
        <f t="shared" si="0"/>
        <v>0</v>
      </c>
      <c r="BA44" s="272">
        <f t="shared" si="1"/>
        <v>0</v>
      </c>
      <c r="BB44" s="272">
        <f t="shared" si="2"/>
        <v>0</v>
      </c>
      <c r="BC44" s="272">
        <f t="shared" si="3"/>
        <v>0</v>
      </c>
      <c r="BD44" s="257">
        <f>IF(AZ44&gt;0,IF(Perf_potenziale!AZ44&gt;0,IF(BA44&gt;=1,1,IF(BB44&gt;=Perf_potenziale!BB44,1,IF(BB44&gt;0,0.5,IF(BC44&gt;0,0.3,0)))),0),0)</f>
        <v>0</v>
      </c>
      <c r="BE44" s="257">
        <f>IF(BD44=1,3,IF(BD43=1,2,IF(BD42=1,1,0)))</f>
        <v>0</v>
      </c>
      <c r="BF44" s="273">
        <f>IF(BE44=0,BD44+BD43*0.1+BD42*0.01,0)</f>
        <v>0</v>
      </c>
      <c r="BG44" s="254"/>
      <c r="BH44" s="254"/>
      <c r="BI44" s="254"/>
      <c r="BJ44" s="99"/>
      <c r="BK44" s="254"/>
      <c r="BL44" s="342"/>
    </row>
    <row r="45" spans="1:64" ht="15.75" customHeight="1" thickBot="1">
      <c r="A45" s="590"/>
      <c r="B45" s="437"/>
      <c r="C45" s="567" t="s">
        <v>429</v>
      </c>
      <c r="D45" s="576" t="s">
        <v>120</v>
      </c>
      <c r="E45" s="274" t="s">
        <v>373</v>
      </c>
      <c r="F45" s="312" t="s">
        <v>430</v>
      </c>
      <c r="G45" s="276">
        <f>IF(MNS!$B$8=1,IF('C-MNS'!G45="NS",100,IF('C-MNS'!G45="N",10,IF('C-MNS'!G45="c",1,0))),0)</f>
        <v>0</v>
      </c>
      <c r="H45" s="276">
        <f>IF(MNS!$B$8=2,IF('C-MNS'!H45="NS",100,IF('C-MNS'!H45="N",10,IF('C-MNS'!H45="c",1,0))),0)</f>
        <v>0</v>
      </c>
      <c r="I45" s="276">
        <f>IF(MNS!B$8=3,IF('C-MNS'!I45="NS",100,IF('C-MNS'!I45="N",10,IF('C-MNS'!I45="c",1,0))),0)</f>
        <v>0</v>
      </c>
      <c r="J45" s="276">
        <f>IF(MNS!$C$8=1,IF('C-MNS'!J45="NS",100,IF('C-MNS'!J45="N",10,IF('C-MNS'!J45="c",1,0))),0)</f>
        <v>0</v>
      </c>
      <c r="K45" s="276">
        <f>IF(MNS!$C$8=2,IF('C-MNS'!K45="NS",100,IF('C-MNS'!K45="N",10,IF('C-MNS'!K45="c",1,0))),0)</f>
        <v>0</v>
      </c>
      <c r="L45" s="276">
        <f>IF(MNS!C$8=3,IF('C-MNS'!L45="NS",100,IF('C-MNS'!L45="N",10,IF('C-MNS'!L45="c",1,0))),0)</f>
        <v>0</v>
      </c>
      <c r="M45" s="276">
        <f>IF(MNS!$D$8=1,IF('C-MNS'!M45="NS",100,IF('C-MNS'!M45="N",10,IF('C-MNS'!M45="c",1,0))),0)</f>
        <v>0</v>
      </c>
      <c r="N45" s="276">
        <f>IF(MNS!$D$8=2,IF('C-MNS'!N45="NS",100,IF('C-MNS'!N45="N",10,IF('C-MNS'!N45="c",1,0))),0)</f>
        <v>0</v>
      </c>
      <c r="O45" s="276">
        <f>IF(MNS!D$8=3,IF('C-MNS'!O45="NS",100,IF('C-MNS'!O45="N",10,IF('C-MNS'!O45="c",1,0))),0)</f>
        <v>0</v>
      </c>
      <c r="P45" s="276">
        <f>IF(MNS!$E$8=1,IF('C-MNS'!P45="NS",100,IF('C-MNS'!P45="N",10,IF('C-MNS'!P45="c",1,0))),0)</f>
        <v>0</v>
      </c>
      <c r="Q45" s="276">
        <f>IF(MNS!$E$8=2,IF('C-MNS'!Q45="NS",100,IF('C-MNS'!Q45="N",10,IF('C-MNS'!Q45="c",1,0))),0)</f>
        <v>0</v>
      </c>
      <c r="R45" s="276">
        <f>IF(MNS!E$8=3,IF('C-MNS'!R45="NS",100,IF('C-MNS'!R45="N",10,IF('C-MNS'!R45="c",1,0))),0)</f>
        <v>0</v>
      </c>
      <c r="S45" s="276">
        <f>IF(MNS!$F$8=1,IF('C-MNS'!S45="NS",100,IF('C-MNS'!S45="N",10,IF('C-MNS'!S45="c",1,0))),0)</f>
        <v>0</v>
      </c>
      <c r="T45" s="276">
        <f>IF(MNS!$F$8=2,IF('C-MNS'!T45="NS",100,IF('C-MNS'!T45="N",10,IF('C-MNS'!T45="c",1,0))),0)</f>
        <v>0</v>
      </c>
      <c r="U45" s="276">
        <f>IF(MNS!F$8=3,IF('C-MNS'!U45="NS",100,IF('C-MNS'!U45="N",10,IF('C-MNS'!U45="c",1,0))),0)</f>
        <v>0</v>
      </c>
      <c r="V45" s="276">
        <f>IF(MNS!$G$8=1,IF('C-MNS'!V45="NS",100,IF('C-MNS'!V45="N",10,IF('C-MNS'!V45="c",1,0))),0)</f>
        <v>0</v>
      </c>
      <c r="W45" s="276">
        <f>IF(MNS!$G$8=2,IF('C-MNS'!W45="NS",100,IF('C-MNS'!W45="N",10,IF('C-MNS'!W45="c",1,0))),0)</f>
        <v>0</v>
      </c>
      <c r="X45" s="276">
        <f>IF(MNS!G$8=3,IF('C-MNS'!X45="NS",100,IF('C-MNS'!X45="N",10,IF('C-MNS'!X45="c",1,0))),0)</f>
        <v>0</v>
      </c>
      <c r="Y45" s="276">
        <f>IF(MNS!$H$8=1,IF('C-MNS'!Y45="NS",100,IF('C-MNS'!Y45="N",10,IF('C-MNS'!Y45="c",1,0))),0)</f>
        <v>0</v>
      </c>
      <c r="Z45" s="276">
        <f>IF(MNS!$H$8=2,IF('C-MNS'!Z45="NS",100,IF('C-MNS'!Z45="N",10,IF('C-MNS'!Z45="c",1,0))),0)</f>
        <v>0</v>
      </c>
      <c r="AA45" s="276">
        <f>IF(MNS!H$8=3,IF('C-MNS'!AA45="NS",100,IF('C-MNS'!AA45="N",10,IF('C-MNS'!AA45="c",1,0))),0)</f>
        <v>0</v>
      </c>
      <c r="AB45" s="276">
        <f>IF(MNS!$I$8=1,IF('C-MNS'!AB45="NS",100,IF('C-MNS'!AB45="N",10,IF('C-MNS'!AB45="c",1,0))),0)</f>
        <v>0</v>
      </c>
      <c r="AC45" s="276">
        <f>IF(MNS!$I$8=2,IF('C-MNS'!AC45="NS",100,IF('C-MNS'!AC45="N",10,IF('C-MNS'!AC45="c",1,0))),0)</f>
        <v>0</v>
      </c>
      <c r="AD45" s="276">
        <f>IF(MNS!I$8=3,IF('C-MNS'!AD45="NS",100,IF('C-MNS'!AD45="N",10,IF('C-MNS'!AD45="c",1,0))),0)</f>
        <v>0</v>
      </c>
      <c r="AE45" s="276">
        <f>IF(MNS!$J$8=1,IF('C-MNS'!AE45="NS",100,IF('C-MNS'!AE45="N",10,IF('C-MNS'!AE45="c",1,0))),0)</f>
        <v>0</v>
      </c>
      <c r="AF45" s="276">
        <f>IF(MNS!$J$8=2,IF('C-MNS'!AF45="NS",100,IF('C-MNS'!AF45="N",10,IF('C-MNS'!AF45="c",1,0))),0)</f>
        <v>0</v>
      </c>
      <c r="AG45" s="276">
        <f>IF(MNS!J$8=3,IF('C-MNS'!AG45="NS",100,IF('C-MNS'!AG45="N",10,IF('C-MNS'!AG45="c",1,0))),0)</f>
        <v>0</v>
      </c>
      <c r="AH45" s="276">
        <f>IF(MNS!$K$8=1,IF('C-MNS'!AH45="NS",100,IF('C-MNS'!AH45="N",10,IF('C-MNS'!AH45="c",1,0))),0)</f>
        <v>0</v>
      </c>
      <c r="AI45" s="276">
        <f>IF(MNS!$K$8=2,IF('C-MNS'!AI45="NS",100,IF('C-MNS'!AI45="N",10,IF('C-MNS'!AI45="c",1,0))),0)</f>
        <v>0</v>
      </c>
      <c r="AJ45" s="276">
        <f>IF(MNS!K$8=3,IF('C-MNS'!AJ45="NS",100,IF('C-MNS'!AJ45="N",10,IF('C-MNS'!AJ45="c",1,0))),0)</f>
        <v>0</v>
      </c>
      <c r="AK45" s="276">
        <f>IF(MNS!$L$8=1,IF('C-MNS'!AK45="NS",100,IF('C-MNS'!AK45="N",10,IF('C-MNS'!AK45="c",1,0))),0)</f>
        <v>0</v>
      </c>
      <c r="AL45" s="276">
        <f>IF(MNS!$L$8=2,IF('C-MNS'!AL45="NS",100,IF('C-MNS'!AL45="N",10,IF('C-MNS'!AL45="c",1,0))),0)</f>
        <v>0</v>
      </c>
      <c r="AM45" s="276">
        <f>IF(MNS!L$8=3,IF('C-MNS'!AM45="NS",100,IF('C-MNS'!AM45="N",10,IF('C-MNS'!AM45="c",1,0))),0)</f>
        <v>0</v>
      </c>
      <c r="AN45" s="276">
        <f>IF(MNS!$M$8=1,IF('C-MNS'!AN45="NS",100,IF('C-MNS'!AN45="N",10,IF('C-MNS'!AN45="c",1,0))),0)</f>
        <v>0</v>
      </c>
      <c r="AO45" s="276">
        <f>IF(MNS!$M$8=2,IF('C-MNS'!AO45="NS",100,IF('C-MNS'!AO45="N",10,IF('C-MNS'!AO45="c",1,0))),0)</f>
        <v>0</v>
      </c>
      <c r="AP45" s="276">
        <f>IF(MNS!M$8=3,IF('C-MNS'!AP45="NS",100,IF('C-MNS'!AP45="N",10,IF('C-MNS'!AP45="c",1,0))),0)</f>
        <v>0</v>
      </c>
      <c r="AQ45" s="276">
        <f>IF(MNS!$O$8=1,IF('C-MNS'!AQ45="NS",100,IF('C-MNS'!AQ45="N",10,IF('C-MNS'!AQ45="c",1,0))),0)</f>
        <v>0</v>
      </c>
      <c r="AR45" s="276">
        <f>IF(MNS!$O$8=2,IF('C-MNS'!AR45="NS",100,IF('C-MNS'!AR45="N",10,IF('C-MNS'!AR45="c",1,0))),0)</f>
        <v>0</v>
      </c>
      <c r="AS45" s="276">
        <f>IF(MNS!O$8=3,IF('C-MNS'!AS45="NS",100,IF('C-MNS'!AS45="N",10,IF('C-MNS'!AS45="c",1,0))),0)</f>
        <v>0</v>
      </c>
      <c r="AT45" s="276">
        <f>IF(MNS!$Z$8=1,IF('C-MNS'!AT45="NS",100,IF('C-MNS'!AT45="N",10,IF('C-MNS'!AT45="c",1,0))),0)</f>
        <v>0</v>
      </c>
      <c r="AU45" s="276">
        <f>IF(MNS!$Z$8=2,IF('C-MNS'!AU45="NS",100,IF('C-MNS'!AU45="N",10,IF('C-MNS'!AU45="c",1,0))),0)</f>
        <v>0</v>
      </c>
      <c r="AV45" s="276">
        <f>IF(MNS!Z$8=3,IF('C-MNS'!AV45="NS",100,IF('C-MNS'!AV45="N",10,IF('C-MNS'!AV45="c",1,0))),0)</f>
        <v>0</v>
      </c>
      <c r="AW45" s="276">
        <f>IF(MNS!$AH$8=1,IF('C-MNS'!AW45="NS",100,IF('C-MNS'!AW45="N",10,IF('C-MNS'!AW45="c",1,0))),0)</f>
        <v>0</v>
      </c>
      <c r="AX45" s="276">
        <f>IF(MNS!$AH$8=2,IF('C-MNS'!AX45="NS",100,IF('C-MNS'!AX45="N",10,IF('C-MNS'!AX45="c",1,0))),0)</f>
        <v>0</v>
      </c>
      <c r="AY45" s="276">
        <f>IF(MNS!$AH$8=3,IF('C-MNS'!AY45="NS",100,IF('C-MNS'!AY45="N",10,IF('C-MNS'!AY45="c",1,0))),0)</f>
        <v>0</v>
      </c>
      <c r="AZ45" s="260">
        <f t="shared" si="0"/>
        <v>0</v>
      </c>
      <c r="BA45" s="260">
        <f t="shared" si="1"/>
        <v>0</v>
      </c>
      <c r="BB45" s="260">
        <f t="shared" si="2"/>
        <v>0</v>
      </c>
      <c r="BC45" s="260">
        <f t="shared" si="3"/>
        <v>0</v>
      </c>
      <c r="BD45" s="262">
        <f>IF(AZ45&gt;0,IF(Perf_potenziale!AZ45&gt;0,IF(BA45&gt;=1,1,IF(BB45&gt;=Perf_potenziale!BB45,1,IF(BB45&gt;0,0.5,IF(BC45&gt;0,0.3,0)))),0),0)</f>
        <v>0</v>
      </c>
      <c r="BE45" s="262"/>
      <c r="BF45" s="277"/>
      <c r="BG45" s="254"/>
      <c r="BH45" s="254"/>
      <c r="BI45" s="254"/>
      <c r="BJ45" s="99"/>
      <c r="BK45" s="254"/>
      <c r="BL45" s="342"/>
    </row>
    <row r="46" spans="1:64" ht="15.75" customHeight="1" thickBot="1">
      <c r="A46" s="590"/>
      <c r="B46" s="437"/>
      <c r="C46" s="541"/>
      <c r="D46" s="547"/>
      <c r="E46" s="250" t="s">
        <v>375</v>
      </c>
      <c r="F46" s="311" t="s">
        <v>431</v>
      </c>
      <c r="G46" s="252">
        <f>IF(MNS!$B$8=1,IF('C-MNS'!G46="NS",100,IF('C-MNS'!G46="N",10,IF('C-MNS'!G46="c",1,0))),0)</f>
        <v>0</v>
      </c>
      <c r="H46" s="252">
        <f>IF(MNS!$B$8=2,IF('C-MNS'!H46="NS",100,IF('C-MNS'!H46="N",10,IF('C-MNS'!H46="c",1,0))),0)</f>
        <v>0</v>
      </c>
      <c r="I46" s="252">
        <f>IF(MNS!B$8=3,IF('C-MNS'!I46="NS",100,IF('C-MNS'!I46="N",10,IF('C-MNS'!I46="c",1,0))),0)</f>
        <v>0</v>
      </c>
      <c r="J46" s="252">
        <f>IF(MNS!$C$8=1,IF('C-MNS'!J46="NS",100,IF('C-MNS'!J46="N",10,IF('C-MNS'!J46="c",1,0))),0)</f>
        <v>0</v>
      </c>
      <c r="K46" s="252">
        <f>IF(MNS!$C$8=2,IF('C-MNS'!K46="NS",100,IF('C-MNS'!K46="N",10,IF('C-MNS'!K46="c",1,0))),0)</f>
        <v>0</v>
      </c>
      <c r="L46" s="252">
        <f>IF(MNS!C$8=3,IF('C-MNS'!L46="NS",100,IF('C-MNS'!L46="N",10,IF('C-MNS'!L46="c",1,0))),0)</f>
        <v>0</v>
      </c>
      <c r="M46" s="252">
        <f>IF(MNS!$D$8=1,IF('C-MNS'!M46="NS",100,IF('C-MNS'!M46="N",10,IF('C-MNS'!M46="c",1,0))),0)</f>
        <v>0</v>
      </c>
      <c r="N46" s="252">
        <f>IF(MNS!$D$8=2,IF('C-MNS'!N46="NS",100,IF('C-MNS'!N46="N",10,IF('C-MNS'!N46="c",1,0))),0)</f>
        <v>0</v>
      </c>
      <c r="O46" s="252">
        <f>IF(MNS!D$8=3,IF('C-MNS'!O46="NS",100,IF('C-MNS'!O46="N",10,IF('C-MNS'!O46="c",1,0))),0)</f>
        <v>0</v>
      </c>
      <c r="P46" s="252">
        <f>IF(MNS!$E$8=1,IF('C-MNS'!P46="NS",100,IF('C-MNS'!P46="N",10,IF('C-MNS'!P46="c",1,0))),0)</f>
        <v>0</v>
      </c>
      <c r="Q46" s="252">
        <f>IF(MNS!$E$8=2,IF('C-MNS'!Q46="NS",100,IF('C-MNS'!Q46="N",10,IF('C-MNS'!Q46="c",1,0))),0)</f>
        <v>0</v>
      </c>
      <c r="R46" s="252">
        <f>IF(MNS!E$8=3,IF('C-MNS'!R46="NS",100,IF('C-MNS'!R46="N",10,IF('C-MNS'!R46="c",1,0))),0)</f>
        <v>0</v>
      </c>
      <c r="S46" s="252">
        <f>IF(MNS!$F$8=1,IF('C-MNS'!S46="NS",100,IF('C-MNS'!S46="N",10,IF('C-MNS'!S46="c",1,0))),0)</f>
        <v>0</v>
      </c>
      <c r="T46" s="252">
        <f>IF(MNS!$F$8=2,IF('C-MNS'!T46="NS",100,IF('C-MNS'!T46="N",10,IF('C-MNS'!T46="c",1,0))),0)</f>
        <v>0</v>
      </c>
      <c r="U46" s="252">
        <f>IF(MNS!F$8=3,IF('C-MNS'!U46="NS",100,IF('C-MNS'!U46="N",10,IF('C-MNS'!U46="c",1,0))),0)</f>
        <v>0</v>
      </c>
      <c r="V46" s="252">
        <f>IF(MNS!$G$8=1,IF('C-MNS'!V46="NS",100,IF('C-MNS'!V46="N",10,IF('C-MNS'!V46="c",1,0))),0)</f>
        <v>0</v>
      </c>
      <c r="W46" s="252">
        <f>IF(MNS!$G$8=2,IF('C-MNS'!W46="NS",100,IF('C-MNS'!W46="N",10,IF('C-MNS'!W46="c",1,0))),0)</f>
        <v>0</v>
      </c>
      <c r="X46" s="252">
        <f>IF(MNS!G$8=3,IF('C-MNS'!X46="NS",100,IF('C-MNS'!X46="N",10,IF('C-MNS'!X46="c",1,0))),0)</f>
        <v>0</v>
      </c>
      <c r="Y46" s="252">
        <f>IF(MNS!$H$8=1,IF('C-MNS'!Y46="NS",100,IF('C-MNS'!Y46="N",10,IF('C-MNS'!Y46="c",1,0))),0)</f>
        <v>0</v>
      </c>
      <c r="Z46" s="252">
        <f>IF(MNS!$H$8=2,IF('C-MNS'!Z46="NS",100,IF('C-MNS'!Z46="N",10,IF('C-MNS'!Z46="c",1,0))),0)</f>
        <v>0</v>
      </c>
      <c r="AA46" s="252">
        <f>IF(MNS!H$8=3,IF('C-MNS'!AA46="NS",100,IF('C-MNS'!AA46="N",10,IF('C-MNS'!AA46="c",1,0))),0)</f>
        <v>0</v>
      </c>
      <c r="AB46" s="252">
        <f>IF(MNS!$I$8=1,IF('C-MNS'!AB46="NS",100,IF('C-MNS'!AB46="N",10,IF('C-MNS'!AB46="c",1,0))),0)</f>
        <v>0</v>
      </c>
      <c r="AC46" s="252">
        <f>IF(MNS!$I$8=2,IF('C-MNS'!AC46="NS",100,IF('C-MNS'!AC46="N",10,IF('C-MNS'!AC46="c",1,0))),0)</f>
        <v>0</v>
      </c>
      <c r="AD46" s="252">
        <f>IF(MNS!I$8=3,IF('C-MNS'!AD46="NS",100,IF('C-MNS'!AD46="N",10,IF('C-MNS'!AD46="c",1,0))),0)</f>
        <v>0</v>
      </c>
      <c r="AE46" s="252">
        <f>IF(MNS!$J$8=1,IF('C-MNS'!AE46="NS",100,IF('C-MNS'!AE46="N",10,IF('C-MNS'!AE46="c",1,0))),0)</f>
        <v>0</v>
      </c>
      <c r="AF46" s="252">
        <f>IF(MNS!$J$8=2,IF('C-MNS'!AF46="NS",100,IF('C-MNS'!AF46="N",10,IF('C-MNS'!AF46="c",1,0))),0)</f>
        <v>0</v>
      </c>
      <c r="AG46" s="252">
        <f>IF(MNS!J$8=3,IF('C-MNS'!AG46="NS",100,IF('C-MNS'!AG46="N",10,IF('C-MNS'!AG46="c",1,0))),0)</f>
        <v>0</v>
      </c>
      <c r="AH46" s="252">
        <f>IF(MNS!$K$8=1,IF('C-MNS'!AH46="NS",100,IF('C-MNS'!AH46="N",10,IF('C-MNS'!AH46="c",1,0))),0)</f>
        <v>0</v>
      </c>
      <c r="AI46" s="252">
        <f>IF(MNS!$K$8=2,IF('C-MNS'!AI46="NS",100,IF('C-MNS'!AI46="N",10,IF('C-MNS'!AI46="c",1,0))),0)</f>
        <v>0</v>
      </c>
      <c r="AJ46" s="252">
        <f>IF(MNS!K$8=3,IF('C-MNS'!AJ46="NS",100,IF('C-MNS'!AJ46="N",10,IF('C-MNS'!AJ46="c",1,0))),0)</f>
        <v>0</v>
      </c>
      <c r="AK46" s="252">
        <f>IF(MNS!$L$8=1,IF('C-MNS'!AK46="NS",100,IF('C-MNS'!AK46="N",10,IF('C-MNS'!AK46="c",1,0))),0)</f>
        <v>0</v>
      </c>
      <c r="AL46" s="252">
        <f>IF(MNS!$L$8=2,IF('C-MNS'!AL46="NS",100,IF('C-MNS'!AL46="N",10,IF('C-MNS'!AL46="c",1,0))),0)</f>
        <v>0</v>
      </c>
      <c r="AM46" s="252">
        <f>IF(MNS!L$8=3,IF('C-MNS'!AM46="NS",100,IF('C-MNS'!AM46="N",10,IF('C-MNS'!AM46="c",1,0))),0)</f>
        <v>0</v>
      </c>
      <c r="AN46" s="252">
        <f>IF(MNS!$M$8=1,IF('C-MNS'!AN46="NS",100,IF('C-MNS'!AN46="N",10,IF('C-MNS'!AN46="c",1,0))),0)</f>
        <v>0</v>
      </c>
      <c r="AO46" s="252">
        <f>IF(MNS!$M$8=2,IF('C-MNS'!AO46="NS",100,IF('C-MNS'!AO46="N",10,IF('C-MNS'!AO46="c",1,0))),0)</f>
        <v>0</v>
      </c>
      <c r="AP46" s="252">
        <f>IF(MNS!M$8=3,IF('C-MNS'!AP46="NS",100,IF('C-MNS'!AP46="N",10,IF('C-MNS'!AP46="c",1,0))),0)</f>
        <v>0</v>
      </c>
      <c r="AQ46" s="252">
        <f>IF(MNS!$O$8=1,IF('C-MNS'!AQ46="NS",100,IF('C-MNS'!AQ46="N",10,IF('C-MNS'!AQ46="c",1,0))),0)</f>
        <v>0</v>
      </c>
      <c r="AR46" s="252">
        <f>IF(MNS!$O$8=2,IF('C-MNS'!AR46="NS",100,IF('C-MNS'!AR46="N",10,IF('C-MNS'!AR46="c",1,0))),0)</f>
        <v>0</v>
      </c>
      <c r="AS46" s="252">
        <f>IF(MNS!O$8=3,IF('C-MNS'!AS46="NS",100,IF('C-MNS'!AS46="N",10,IF('C-MNS'!AS46="c",1,0))),0)</f>
        <v>0</v>
      </c>
      <c r="AT46" s="252">
        <f>IF(MNS!$Z$8=1,IF('C-MNS'!AT46="NS",100,IF('C-MNS'!AT46="N",10,IF('C-MNS'!AT46="c",1,0))),0)</f>
        <v>0</v>
      </c>
      <c r="AU46" s="252">
        <f>IF(MNS!$Z$8=2,IF('C-MNS'!AU46="NS",100,IF('C-MNS'!AU46="N",10,IF('C-MNS'!AU46="c",1,0))),0)</f>
        <v>0</v>
      </c>
      <c r="AV46" s="252">
        <f>IF(MNS!Z$8=3,IF('C-MNS'!AV46="NS",100,IF('C-MNS'!AV46="N",10,IF('C-MNS'!AV46="c",1,0))),0)</f>
        <v>0</v>
      </c>
      <c r="AW46" s="252">
        <f>IF(MNS!$AH$8=1,IF('C-MNS'!AW46="NS",100,IF('C-MNS'!AW46="N",10,IF('C-MNS'!AW46="c",1,0))),0)</f>
        <v>0</v>
      </c>
      <c r="AX46" s="252">
        <f>IF(MNS!$AH$8=2,IF('C-MNS'!AX46="NS",100,IF('C-MNS'!AX46="N",10,IF('C-MNS'!AX46="c",1,0))),0)</f>
        <v>0</v>
      </c>
      <c r="AY46" s="252">
        <f>IF(MNS!$AH$8=3,IF('C-MNS'!AY46="NS",100,IF('C-MNS'!AY46="N",10,IF('C-MNS'!AY46="c",1,0))),0)</f>
        <v>0</v>
      </c>
      <c r="AZ46" s="253">
        <f t="shared" si="0"/>
        <v>0</v>
      </c>
      <c r="BA46" s="253">
        <f t="shared" si="1"/>
        <v>0</v>
      </c>
      <c r="BB46" s="253">
        <f t="shared" si="2"/>
        <v>0</v>
      </c>
      <c r="BC46" s="253">
        <f t="shared" si="3"/>
        <v>0</v>
      </c>
      <c r="BD46" s="255">
        <f>IF(AZ46&gt;0,IF(Perf_potenziale!AZ46&gt;0,IF(BA46&gt;=1,1,IF(BB46&gt;=Perf_potenziale!BB46,1,IF(BB46&gt;0,0.5,IF(BC46&gt;0,0.3,0)))),0),0)</f>
        <v>0</v>
      </c>
      <c r="BE46" s="255"/>
      <c r="BF46" s="263"/>
      <c r="BG46" s="254"/>
      <c r="BH46" s="254"/>
      <c r="BI46" s="254"/>
      <c r="BJ46" s="99"/>
      <c r="BK46" s="254"/>
      <c r="BL46" s="342"/>
    </row>
    <row r="47" spans="1:64" ht="15.75" customHeight="1">
      <c r="A47" s="590"/>
      <c r="B47" s="437"/>
      <c r="C47" s="542"/>
      <c r="D47" s="548"/>
      <c r="E47" s="278" t="s">
        <v>377</v>
      </c>
      <c r="F47" s="313" t="s">
        <v>432</v>
      </c>
      <c r="G47" s="280">
        <f>IF(MNS!$B$8=1,IF('C-MNS'!G47="NS",100,IF('C-MNS'!G47="N",10,IF('C-MNS'!G47="c",1,0))),0)</f>
        <v>0</v>
      </c>
      <c r="H47" s="280">
        <f>IF(MNS!$B$8=2,IF('C-MNS'!H47="NS",100,IF('C-MNS'!H47="N",10,IF('C-MNS'!H47="c",1,0))),0)</f>
        <v>0</v>
      </c>
      <c r="I47" s="280">
        <f>IF(MNS!B$8=3,IF('C-MNS'!I47="NS",100,IF('C-MNS'!I47="N",10,IF('C-MNS'!I47="c",1,0))),0)</f>
        <v>0</v>
      </c>
      <c r="J47" s="280">
        <f>IF(MNS!$C$8=1,IF('C-MNS'!J47="NS",100,IF('C-MNS'!J47="N",10,IF('C-MNS'!J47="c",1,0))),0)</f>
        <v>0</v>
      </c>
      <c r="K47" s="280">
        <f>IF(MNS!$C$8=2,IF('C-MNS'!K47="NS",100,IF('C-MNS'!K47="N",10,IF('C-MNS'!K47="c",1,0))),0)</f>
        <v>0</v>
      </c>
      <c r="L47" s="280">
        <f>IF(MNS!C$8=3,IF('C-MNS'!L47="NS",100,IF('C-MNS'!L47="N",10,IF('C-MNS'!L47="c",1,0))),0)</f>
        <v>0</v>
      </c>
      <c r="M47" s="280">
        <f>IF(MNS!$D$8=1,IF('C-MNS'!M47="NS",100,IF('C-MNS'!M47="N",10,IF('C-MNS'!M47="c",1,0))),0)</f>
        <v>0</v>
      </c>
      <c r="N47" s="280">
        <f>IF(MNS!$D$8=2,IF('C-MNS'!N47="NS",100,IF('C-MNS'!N47="N",10,IF('C-MNS'!N47="c",1,0))),0)</f>
        <v>0</v>
      </c>
      <c r="O47" s="280">
        <f>IF(MNS!D$8=3,IF('C-MNS'!O47="NS",100,IF('C-MNS'!O47="N",10,IF('C-MNS'!O47="c",1,0))),0)</f>
        <v>0</v>
      </c>
      <c r="P47" s="280">
        <f>IF(MNS!$E$8=1,IF('C-MNS'!P47="NS",100,IF('C-MNS'!P47="N",10,IF('C-MNS'!P47="c",1,0))),0)</f>
        <v>0</v>
      </c>
      <c r="Q47" s="280">
        <f>IF(MNS!$E$8=2,IF('C-MNS'!Q47="NS",100,IF('C-MNS'!Q47="N",10,IF('C-MNS'!Q47="c",1,0))),0)</f>
        <v>0</v>
      </c>
      <c r="R47" s="280">
        <f>IF(MNS!E$8=3,IF('C-MNS'!R47="NS",100,IF('C-MNS'!R47="N",10,IF('C-MNS'!R47="c",1,0))),0)</f>
        <v>0</v>
      </c>
      <c r="S47" s="280">
        <f>IF(MNS!$F$8=1,IF('C-MNS'!S47="NS",100,IF('C-MNS'!S47="N",10,IF('C-MNS'!S47="c",1,0))),0)</f>
        <v>0</v>
      </c>
      <c r="T47" s="280">
        <f>IF(MNS!$F$8=2,IF('C-MNS'!T47="NS",100,IF('C-MNS'!T47="N",10,IF('C-MNS'!T47="c",1,0))),0)</f>
        <v>0</v>
      </c>
      <c r="U47" s="280">
        <f>IF(MNS!F$8=3,IF('C-MNS'!U47="NS",100,IF('C-MNS'!U47="N",10,IF('C-MNS'!U47="c",1,0))),0)</f>
        <v>0</v>
      </c>
      <c r="V47" s="280">
        <f>IF(MNS!$G$8=1,IF('C-MNS'!V47="NS",100,IF('C-MNS'!V47="N",10,IF('C-MNS'!V47="c",1,0))),0)</f>
        <v>0</v>
      </c>
      <c r="W47" s="280">
        <f>IF(MNS!$G$8=2,IF('C-MNS'!W47="NS",100,IF('C-MNS'!W47="N",10,IF('C-MNS'!W47="c",1,0))),0)</f>
        <v>0</v>
      </c>
      <c r="X47" s="280">
        <f>IF(MNS!G$8=3,IF('C-MNS'!X47="NS",100,IF('C-MNS'!X47="N",10,IF('C-MNS'!X47="c",1,0))),0)</f>
        <v>0</v>
      </c>
      <c r="Y47" s="280">
        <f>IF(MNS!$H$8=1,IF('C-MNS'!Y47="NS",100,IF('C-MNS'!Y47="N",10,IF('C-MNS'!Y47="c",1,0))),0)</f>
        <v>0</v>
      </c>
      <c r="Z47" s="280">
        <f>IF(MNS!$H$8=2,IF('C-MNS'!Z47="NS",100,IF('C-MNS'!Z47="N",10,IF('C-MNS'!Z47="c",1,0))),0)</f>
        <v>0</v>
      </c>
      <c r="AA47" s="280">
        <f>IF(MNS!H$8=3,IF('C-MNS'!AA47="NS",100,IF('C-MNS'!AA47="N",10,IF('C-MNS'!AA47="c",1,0))),0)</f>
        <v>0</v>
      </c>
      <c r="AB47" s="280">
        <f>IF(MNS!$I$8=1,IF('C-MNS'!AB47="NS",100,IF('C-MNS'!AB47="N",10,IF('C-MNS'!AB47="c",1,0))),0)</f>
        <v>0</v>
      </c>
      <c r="AC47" s="280">
        <f>IF(MNS!$I$8=2,IF('C-MNS'!AC47="NS",100,IF('C-MNS'!AC47="N",10,IF('C-MNS'!AC47="c",1,0))),0)</f>
        <v>0</v>
      </c>
      <c r="AD47" s="280">
        <f>IF(MNS!I$8=3,IF('C-MNS'!AD47="NS",100,IF('C-MNS'!AD47="N",10,IF('C-MNS'!AD47="c",1,0))),0)</f>
        <v>0</v>
      </c>
      <c r="AE47" s="280">
        <f>IF(MNS!$J$8=1,IF('C-MNS'!AE47="NS",100,IF('C-MNS'!AE47="N",10,IF('C-MNS'!AE47="c",1,0))),0)</f>
        <v>0</v>
      </c>
      <c r="AF47" s="280">
        <f>IF(MNS!$J$8=2,IF('C-MNS'!AF47="NS",100,IF('C-MNS'!AF47="N",10,IF('C-MNS'!AF47="c",1,0))),0)</f>
        <v>0</v>
      </c>
      <c r="AG47" s="280">
        <f>IF(MNS!J$8=3,IF('C-MNS'!AG47="NS",100,IF('C-MNS'!AG47="N",10,IF('C-MNS'!AG47="c",1,0))),0)</f>
        <v>0</v>
      </c>
      <c r="AH47" s="280">
        <f>IF(MNS!$K$8=1,IF('C-MNS'!AH47="NS",100,IF('C-MNS'!AH47="N",10,IF('C-MNS'!AH47="c",1,0))),0)</f>
        <v>0</v>
      </c>
      <c r="AI47" s="280">
        <f>IF(MNS!$K$8=2,IF('C-MNS'!AI47="NS",100,IF('C-MNS'!AI47="N",10,IF('C-MNS'!AI47="c",1,0))),0)</f>
        <v>0</v>
      </c>
      <c r="AJ47" s="280">
        <f>IF(MNS!K$8=3,IF('C-MNS'!AJ47="NS",100,IF('C-MNS'!AJ47="N",10,IF('C-MNS'!AJ47="c",1,0))),0)</f>
        <v>0</v>
      </c>
      <c r="AK47" s="280">
        <f>IF(MNS!$L$8=1,IF('C-MNS'!AK47="NS",100,IF('C-MNS'!AK47="N",10,IF('C-MNS'!AK47="c",1,0))),0)</f>
        <v>0</v>
      </c>
      <c r="AL47" s="280">
        <f>IF(MNS!$L$8=2,IF('C-MNS'!AL47="NS",100,IF('C-MNS'!AL47="N",10,IF('C-MNS'!AL47="c",1,0))),0)</f>
        <v>0</v>
      </c>
      <c r="AM47" s="280">
        <f>IF(MNS!L$8=3,IF('C-MNS'!AM47="NS",100,IF('C-MNS'!AM47="N",10,IF('C-MNS'!AM47="c",1,0))),0)</f>
        <v>0</v>
      </c>
      <c r="AN47" s="280">
        <f>IF(MNS!$M$8=1,IF('C-MNS'!AN47="NS",100,IF('C-MNS'!AN47="N",10,IF('C-MNS'!AN47="c",1,0))),0)</f>
        <v>0</v>
      </c>
      <c r="AO47" s="280">
        <f>IF(MNS!$M$8=2,IF('C-MNS'!AO47="NS",100,IF('C-MNS'!AO47="N",10,IF('C-MNS'!AO47="c",1,0))),0)</f>
        <v>0</v>
      </c>
      <c r="AP47" s="280">
        <f>IF(MNS!M$8=3,IF('C-MNS'!AP47="NS",100,IF('C-MNS'!AP47="N",10,IF('C-MNS'!AP47="c",1,0))),0)</f>
        <v>0</v>
      </c>
      <c r="AQ47" s="280">
        <f>IF(MNS!$O$8=1,IF('C-MNS'!AQ47="NS",100,IF('C-MNS'!AQ47="N",10,IF('C-MNS'!AQ47="c",1,0))),0)</f>
        <v>0</v>
      </c>
      <c r="AR47" s="280">
        <f>IF(MNS!$O$8=2,IF('C-MNS'!AR47="NS",100,IF('C-MNS'!AR47="N",10,IF('C-MNS'!AR47="c",1,0))),0)</f>
        <v>0</v>
      </c>
      <c r="AS47" s="280">
        <f>IF(MNS!O$8=3,IF('C-MNS'!AS47="NS",100,IF('C-MNS'!AS47="N",10,IF('C-MNS'!AS47="c",1,0))),0)</f>
        <v>0</v>
      </c>
      <c r="AT47" s="280">
        <f>IF(MNS!$Z$8=1,IF('C-MNS'!AT47="NS",100,IF('C-MNS'!AT47="N",10,IF('C-MNS'!AT47="c",1,0))),0)</f>
        <v>0</v>
      </c>
      <c r="AU47" s="280">
        <f>IF(MNS!$Z$8=2,IF('C-MNS'!AU47="NS",100,IF('C-MNS'!AU47="N",10,IF('C-MNS'!AU47="c",1,0))),0)</f>
        <v>0</v>
      </c>
      <c r="AV47" s="280">
        <f>IF(MNS!Z$8=3,IF('C-MNS'!AV47="NS",100,IF('C-MNS'!AV47="N",10,IF('C-MNS'!AV47="c",1,0))),0)</f>
        <v>0</v>
      </c>
      <c r="AW47" s="280">
        <f>IF(MNS!$AH$8=1,IF('C-MNS'!AW47="NS",100,IF('C-MNS'!AW47="N",10,IF('C-MNS'!AW47="c",1,0))),0)</f>
        <v>0</v>
      </c>
      <c r="AX47" s="280">
        <f>IF(MNS!$AH$8=2,IF('C-MNS'!AX47="NS",100,IF('C-MNS'!AX47="N",10,IF('C-MNS'!AX47="c",1,0))),0)</f>
        <v>0</v>
      </c>
      <c r="AY47" s="280">
        <f>IF(MNS!$AH$8=3,IF('C-MNS'!AY47="NS",100,IF('C-MNS'!AY47="N",10,IF('C-MNS'!AY47="c",1,0))),0)</f>
        <v>0</v>
      </c>
      <c r="AZ47" s="256">
        <f t="shared" si="0"/>
        <v>0</v>
      </c>
      <c r="BA47" s="256">
        <f t="shared" si="1"/>
        <v>0</v>
      </c>
      <c r="BB47" s="256">
        <f t="shared" si="2"/>
        <v>0</v>
      </c>
      <c r="BC47" s="256">
        <f t="shared" si="3"/>
        <v>0</v>
      </c>
      <c r="BD47" s="258">
        <f>IF(AZ47&gt;0,IF(Perf_potenziale!AZ47&gt;0,IF(BA47&gt;=1,1,IF(BB47&gt;=Perf_potenziale!BB47,1,IF(BB47&gt;0,0.5,IF(BC47&gt;0,0.3,0)))),0),0)</f>
        <v>0</v>
      </c>
      <c r="BE47" s="258">
        <f>IF(BD47=1,3,IF(BD46=1,2,IF(BD45=1,1,0)))</f>
        <v>0</v>
      </c>
      <c r="BF47" s="281">
        <f>IF(BE47=0,BD47+BD46*0.1+BD45*0.01,0)</f>
        <v>0</v>
      </c>
      <c r="BG47" s="254"/>
      <c r="BH47" s="254"/>
      <c r="BI47" s="254"/>
      <c r="BJ47" s="99"/>
      <c r="BK47" s="254"/>
      <c r="BL47" s="342"/>
    </row>
    <row r="48" spans="1:64" ht="15.75" customHeight="1" thickBot="1">
      <c r="A48" s="590"/>
      <c r="B48" s="437"/>
      <c r="C48" s="543" t="s">
        <v>433</v>
      </c>
      <c r="D48" s="577" t="s">
        <v>122</v>
      </c>
      <c r="E48" s="264" t="s">
        <v>373</v>
      </c>
      <c r="F48" s="314" t="s">
        <v>434</v>
      </c>
      <c r="G48" s="266">
        <f>IF(MNS!$B$8=1,IF('C-MNS'!G48="NS",100,IF('C-MNS'!G48="N",10,IF('C-MNS'!G48="c",1,0))),0)</f>
        <v>0</v>
      </c>
      <c r="H48" s="266">
        <f>IF(MNS!$B$8=2,IF('C-MNS'!H48="NS",100,IF('C-MNS'!H48="N",10,IF('C-MNS'!H48="c",1,0))),0)</f>
        <v>0</v>
      </c>
      <c r="I48" s="266">
        <f>IF(MNS!B$8=3,IF('C-MNS'!I48="NS",100,IF('C-MNS'!I48="N",10,IF('C-MNS'!I48="c",1,0))),0)</f>
        <v>0</v>
      </c>
      <c r="J48" s="266">
        <f>IF(MNS!$C$8=1,IF('C-MNS'!J48="NS",100,IF('C-MNS'!J48="N",10,IF('C-MNS'!J48="c",1,0))),0)</f>
        <v>0</v>
      </c>
      <c r="K48" s="266">
        <f>IF(MNS!$C$8=2,IF('C-MNS'!K48="NS",100,IF('C-MNS'!K48="N",10,IF('C-MNS'!K48="c",1,0))),0)</f>
        <v>0</v>
      </c>
      <c r="L48" s="266">
        <f>IF(MNS!C$8=3,IF('C-MNS'!L48="NS",100,IF('C-MNS'!L48="N",10,IF('C-MNS'!L48="c",1,0))),0)</f>
        <v>0</v>
      </c>
      <c r="M48" s="266">
        <f>IF(MNS!$D$8=1,IF('C-MNS'!M48="NS",100,IF('C-MNS'!M48="N",10,IF('C-MNS'!M48="c",1,0))),0)</f>
        <v>0</v>
      </c>
      <c r="N48" s="266">
        <f>IF(MNS!$D$8=2,IF('C-MNS'!N48="NS",100,IF('C-MNS'!N48="N",10,IF('C-MNS'!N48="c",1,0))),0)</f>
        <v>0</v>
      </c>
      <c r="O48" s="266">
        <f>IF(MNS!D$8=3,IF('C-MNS'!O48="NS",100,IF('C-MNS'!O48="N",10,IF('C-MNS'!O48="c",1,0))),0)</f>
        <v>0</v>
      </c>
      <c r="P48" s="266">
        <f>IF(MNS!$E$8=1,IF('C-MNS'!P48="NS",100,IF('C-MNS'!P48="N",10,IF('C-MNS'!P48="c",1,0))),0)</f>
        <v>0</v>
      </c>
      <c r="Q48" s="266">
        <f>IF(MNS!$E$8=2,IF('C-MNS'!Q48="NS",100,IF('C-MNS'!Q48="N",10,IF('C-MNS'!Q48="c",1,0))),0)</f>
        <v>0</v>
      </c>
      <c r="R48" s="266">
        <f>IF(MNS!E$8=3,IF('C-MNS'!R48="NS",100,IF('C-MNS'!R48="N",10,IF('C-MNS'!R48="c",1,0))),0)</f>
        <v>0</v>
      </c>
      <c r="S48" s="266">
        <f>IF(MNS!$F$8=1,IF('C-MNS'!S48="NS",100,IF('C-MNS'!S48="N",10,IF('C-MNS'!S48="c",1,0))),0)</f>
        <v>0</v>
      </c>
      <c r="T48" s="266">
        <f>IF(MNS!$F$8=2,IF('C-MNS'!T48="NS",100,IF('C-MNS'!T48="N",10,IF('C-MNS'!T48="c",1,0))),0)</f>
        <v>0</v>
      </c>
      <c r="U48" s="266">
        <f>IF(MNS!F$8=3,IF('C-MNS'!U48="NS",100,IF('C-MNS'!U48="N",10,IF('C-MNS'!U48="c",1,0))),0)</f>
        <v>0</v>
      </c>
      <c r="V48" s="266">
        <f>IF(MNS!$G$8=1,IF('C-MNS'!V48="NS",100,IF('C-MNS'!V48="N",10,IF('C-MNS'!V48="c",1,0))),0)</f>
        <v>0</v>
      </c>
      <c r="W48" s="266">
        <f>IF(MNS!$G$8=2,IF('C-MNS'!W48="NS",100,IF('C-MNS'!W48="N",10,IF('C-MNS'!W48="c",1,0))),0)</f>
        <v>0</v>
      </c>
      <c r="X48" s="266">
        <f>IF(MNS!G$8=3,IF('C-MNS'!X48="NS",100,IF('C-MNS'!X48="N",10,IF('C-MNS'!X48="c",1,0))),0)</f>
        <v>0</v>
      </c>
      <c r="Y48" s="266">
        <f>IF(MNS!$H$8=1,IF('C-MNS'!Y48="NS",100,IF('C-MNS'!Y48="N",10,IF('C-MNS'!Y48="c",1,0))),0)</f>
        <v>0</v>
      </c>
      <c r="Z48" s="266">
        <f>IF(MNS!$H$8=2,IF('C-MNS'!Z48="NS",100,IF('C-MNS'!Z48="N",10,IF('C-MNS'!Z48="c",1,0))),0)</f>
        <v>0</v>
      </c>
      <c r="AA48" s="266">
        <f>IF(MNS!H$8=3,IF('C-MNS'!AA48="NS",100,IF('C-MNS'!AA48="N",10,IF('C-MNS'!AA48="c",1,0))),0)</f>
        <v>0</v>
      </c>
      <c r="AB48" s="266">
        <f>IF(MNS!$I$8=1,IF('C-MNS'!AB48="NS",100,IF('C-MNS'!AB48="N",10,IF('C-MNS'!AB48="c",1,0))),0)</f>
        <v>0</v>
      </c>
      <c r="AC48" s="266">
        <f>IF(MNS!$I$8=2,IF('C-MNS'!AC48="NS",100,IF('C-MNS'!AC48="N",10,IF('C-MNS'!AC48="c",1,0))),0)</f>
        <v>0</v>
      </c>
      <c r="AD48" s="266">
        <f>IF(MNS!I$8=3,IF('C-MNS'!AD48="NS",100,IF('C-MNS'!AD48="N",10,IF('C-MNS'!AD48="c",1,0))),0)</f>
        <v>0</v>
      </c>
      <c r="AE48" s="266">
        <f>IF(MNS!$J$8=1,IF('C-MNS'!AE48="NS",100,IF('C-MNS'!AE48="N",10,IF('C-MNS'!AE48="c",1,0))),0)</f>
        <v>0</v>
      </c>
      <c r="AF48" s="266">
        <f>IF(MNS!$J$8=2,IF('C-MNS'!AF48="NS",100,IF('C-MNS'!AF48="N",10,IF('C-MNS'!AF48="c",1,0))),0)</f>
        <v>0</v>
      </c>
      <c r="AG48" s="266">
        <f>IF(MNS!J$8=3,IF('C-MNS'!AG48="NS",100,IF('C-MNS'!AG48="N",10,IF('C-MNS'!AG48="c",1,0))),0)</f>
        <v>0</v>
      </c>
      <c r="AH48" s="266">
        <f>IF(MNS!$K$8=1,IF('C-MNS'!AH48="NS",100,IF('C-MNS'!AH48="N",10,IF('C-MNS'!AH48="c",1,0))),0)</f>
        <v>0</v>
      </c>
      <c r="AI48" s="266">
        <f>IF(MNS!$K$8=2,IF('C-MNS'!AI48="NS",100,IF('C-MNS'!AI48="N",10,IF('C-MNS'!AI48="c",1,0))),0)</f>
        <v>0</v>
      </c>
      <c r="AJ48" s="266">
        <f>IF(MNS!K$8=3,IF('C-MNS'!AJ48="NS",100,IF('C-MNS'!AJ48="N",10,IF('C-MNS'!AJ48="c",1,0))),0)</f>
        <v>0</v>
      </c>
      <c r="AK48" s="266">
        <f>IF(MNS!$L$8=1,IF('C-MNS'!AK48="NS",100,IF('C-MNS'!AK48="N",10,IF('C-MNS'!AK48="c",1,0))),0)</f>
        <v>0</v>
      </c>
      <c r="AL48" s="266">
        <f>IF(MNS!$L$8=2,IF('C-MNS'!AL48="NS",100,IF('C-MNS'!AL48="N",10,IF('C-MNS'!AL48="c",1,0))),0)</f>
        <v>0</v>
      </c>
      <c r="AM48" s="266">
        <f>IF(MNS!L$8=3,IF('C-MNS'!AM48="NS",100,IF('C-MNS'!AM48="N",10,IF('C-MNS'!AM48="c",1,0))),0)</f>
        <v>0</v>
      </c>
      <c r="AN48" s="266">
        <f>IF(MNS!$M$8=1,IF('C-MNS'!AN48="NS",100,IF('C-MNS'!AN48="N",10,IF('C-MNS'!AN48="c",1,0))),0)</f>
        <v>0</v>
      </c>
      <c r="AO48" s="266">
        <f>IF(MNS!$M$8=2,IF('C-MNS'!AO48="NS",100,IF('C-MNS'!AO48="N",10,IF('C-MNS'!AO48="c",1,0))),0)</f>
        <v>0</v>
      </c>
      <c r="AP48" s="266">
        <f>IF(MNS!M$8=3,IF('C-MNS'!AP48="NS",100,IF('C-MNS'!AP48="N",10,IF('C-MNS'!AP48="c",1,0))),0)</f>
        <v>0</v>
      </c>
      <c r="AQ48" s="266">
        <f>IF(MNS!$O$8=1,IF('C-MNS'!AQ48="NS",100,IF('C-MNS'!AQ48="N",10,IF('C-MNS'!AQ48="c",1,0))),0)</f>
        <v>0</v>
      </c>
      <c r="AR48" s="266">
        <f>IF(MNS!$O$8=2,IF('C-MNS'!AR48="NS",100,IF('C-MNS'!AR48="N",10,IF('C-MNS'!AR48="c",1,0))),0)</f>
        <v>0</v>
      </c>
      <c r="AS48" s="266">
        <f>IF(MNS!O$8=3,IF('C-MNS'!AS48="NS",100,IF('C-MNS'!AS48="N",10,IF('C-MNS'!AS48="c",1,0))),0)</f>
        <v>0</v>
      </c>
      <c r="AT48" s="266">
        <f>IF(MNS!$Z$8=1,IF('C-MNS'!AT48="NS",100,IF('C-MNS'!AT48="N",10,IF('C-MNS'!AT48="c",1,0))),0)</f>
        <v>0</v>
      </c>
      <c r="AU48" s="266">
        <f>IF(MNS!$Z$8=2,IF('C-MNS'!AU48="NS",100,IF('C-MNS'!AU48="N",10,IF('C-MNS'!AU48="c",1,0))),0)</f>
        <v>0</v>
      </c>
      <c r="AV48" s="266">
        <f>IF(MNS!Z$8=3,IF('C-MNS'!AV48="NS",100,IF('C-MNS'!AV48="N",10,IF('C-MNS'!AV48="c",1,0))),0)</f>
        <v>0</v>
      </c>
      <c r="AW48" s="266">
        <f>IF(MNS!$AH$8=1,IF('C-MNS'!AW48="NS",100,IF('C-MNS'!AW48="N",10,IF('C-MNS'!AW48="c",1,0))),0)</f>
        <v>0</v>
      </c>
      <c r="AX48" s="266">
        <f>IF(MNS!$AH$8=2,IF('C-MNS'!AX48="NS",100,IF('C-MNS'!AX48="N",10,IF('C-MNS'!AX48="c",1,0))),0)</f>
        <v>0</v>
      </c>
      <c r="AY48" s="266">
        <f>IF(MNS!$AH$8=3,IF('C-MNS'!AY48="NS",100,IF('C-MNS'!AY48="N",10,IF('C-MNS'!AY48="c",1,0))),0)</f>
        <v>0</v>
      </c>
      <c r="AZ48" s="267">
        <f t="shared" si="0"/>
        <v>0</v>
      </c>
      <c r="BA48" s="267">
        <f t="shared" si="1"/>
        <v>0</v>
      </c>
      <c r="BB48" s="267">
        <f t="shared" si="2"/>
        <v>0</v>
      </c>
      <c r="BC48" s="267">
        <f t="shared" si="3"/>
        <v>0</v>
      </c>
      <c r="BD48" s="261">
        <f>IF(AZ48&gt;0,IF(Perf_potenziale!AZ48&gt;0,IF(BA48&gt;=1,1,IF(BB48&gt;=Perf_potenziale!BB48,1,IF(BB48&gt;0,0.5,IF(BC48&gt;0,0.3,0)))),0),0)</f>
        <v>0</v>
      </c>
      <c r="BE48" s="261"/>
      <c r="BF48" s="268"/>
      <c r="BG48" s="254"/>
      <c r="BH48" s="254"/>
      <c r="BI48" s="254"/>
      <c r="BJ48" s="99"/>
      <c r="BK48" s="254"/>
      <c r="BL48" s="342"/>
    </row>
    <row r="49" spans="1:64" ht="15.75" customHeight="1" thickBot="1">
      <c r="A49" s="590"/>
      <c r="B49" s="437"/>
      <c r="C49" s="544"/>
      <c r="D49" s="516"/>
      <c r="E49" s="76" t="s">
        <v>375</v>
      </c>
      <c r="F49" s="90" t="s">
        <v>435</v>
      </c>
      <c r="G49" s="81">
        <f>IF(MNS!$B$8=1,IF('C-MNS'!G49="NS",100,IF('C-MNS'!G49="N",10,IF('C-MNS'!G49="c",1,0))),0)</f>
        <v>0</v>
      </c>
      <c r="H49" s="81">
        <f>IF(MNS!$B$8=2,IF('C-MNS'!H49="NS",100,IF('C-MNS'!H49="N",10,IF('C-MNS'!H49="c",1,0))),0)</f>
        <v>0</v>
      </c>
      <c r="I49" s="81">
        <f>IF(MNS!B$8=3,IF('C-MNS'!I49="NS",100,IF('C-MNS'!I49="N",10,IF('C-MNS'!I49="c",1,0))),0)</f>
        <v>0</v>
      </c>
      <c r="J49" s="81">
        <f>IF(MNS!$C$8=1,IF('C-MNS'!J49="NS",100,IF('C-MNS'!J49="N",10,IF('C-MNS'!J49="c",1,0))),0)</f>
        <v>0</v>
      </c>
      <c r="K49" s="81">
        <f>IF(MNS!$C$8=2,IF('C-MNS'!K49="NS",100,IF('C-MNS'!K49="N",10,IF('C-MNS'!K49="c",1,0))),0)</f>
        <v>0</v>
      </c>
      <c r="L49" s="81">
        <f>IF(MNS!C$8=3,IF('C-MNS'!L49="NS",100,IF('C-MNS'!L49="N",10,IF('C-MNS'!L49="c",1,0))),0)</f>
        <v>0</v>
      </c>
      <c r="M49" s="81">
        <f>IF(MNS!$D$8=1,IF('C-MNS'!M49="NS",100,IF('C-MNS'!M49="N",10,IF('C-MNS'!M49="c",1,0))),0)</f>
        <v>0</v>
      </c>
      <c r="N49" s="81">
        <f>IF(MNS!$D$8=2,IF('C-MNS'!N49="NS",100,IF('C-MNS'!N49="N",10,IF('C-MNS'!N49="c",1,0))),0)</f>
        <v>0</v>
      </c>
      <c r="O49" s="81">
        <f>IF(MNS!D$8=3,IF('C-MNS'!O49="NS",100,IF('C-MNS'!O49="N",10,IF('C-MNS'!O49="c",1,0))),0)</f>
        <v>0</v>
      </c>
      <c r="P49" s="81">
        <f>IF(MNS!$E$8=1,IF('C-MNS'!P49="NS",100,IF('C-MNS'!P49="N",10,IF('C-MNS'!P49="c",1,0))),0)</f>
        <v>0</v>
      </c>
      <c r="Q49" s="81">
        <f>IF(MNS!$E$8=2,IF('C-MNS'!Q49="NS",100,IF('C-MNS'!Q49="N",10,IF('C-MNS'!Q49="c",1,0))),0)</f>
        <v>0</v>
      </c>
      <c r="R49" s="81">
        <f>IF(MNS!E$8=3,IF('C-MNS'!R49="NS",100,IF('C-MNS'!R49="N",10,IF('C-MNS'!R49="c",1,0))),0)</f>
        <v>0</v>
      </c>
      <c r="S49" s="81">
        <f>IF(MNS!$F$8=1,IF('C-MNS'!S49="NS",100,IF('C-MNS'!S49="N",10,IF('C-MNS'!S49="c",1,0))),0)</f>
        <v>0</v>
      </c>
      <c r="T49" s="81">
        <f>IF(MNS!$F$8=2,IF('C-MNS'!T49="NS",100,IF('C-MNS'!T49="N",10,IF('C-MNS'!T49="c",1,0))),0)</f>
        <v>0</v>
      </c>
      <c r="U49" s="81">
        <f>IF(MNS!F$8=3,IF('C-MNS'!U49="NS",100,IF('C-MNS'!U49="N",10,IF('C-MNS'!U49="c",1,0))),0)</f>
        <v>0</v>
      </c>
      <c r="V49" s="81">
        <f>IF(MNS!$G$8=1,IF('C-MNS'!V49="NS",100,IF('C-MNS'!V49="N",10,IF('C-MNS'!V49="c",1,0))),0)</f>
        <v>0</v>
      </c>
      <c r="W49" s="81">
        <f>IF(MNS!$G$8=2,IF('C-MNS'!W49="NS",100,IF('C-MNS'!W49="N",10,IF('C-MNS'!W49="c",1,0))),0)</f>
        <v>0</v>
      </c>
      <c r="X49" s="81">
        <f>IF(MNS!G$8=3,IF('C-MNS'!X49="NS",100,IF('C-MNS'!X49="N",10,IF('C-MNS'!X49="c",1,0))),0)</f>
        <v>0</v>
      </c>
      <c r="Y49" s="81">
        <f>IF(MNS!$H$8=1,IF('C-MNS'!Y49="NS",100,IF('C-MNS'!Y49="N",10,IF('C-MNS'!Y49="c",1,0))),0)</f>
        <v>0</v>
      </c>
      <c r="Z49" s="81">
        <f>IF(MNS!$H$8=2,IF('C-MNS'!Z49="NS",100,IF('C-MNS'!Z49="N",10,IF('C-MNS'!Z49="c",1,0))),0)</f>
        <v>0</v>
      </c>
      <c r="AA49" s="81">
        <f>IF(MNS!H$8=3,IF('C-MNS'!AA49="NS",100,IF('C-MNS'!AA49="N",10,IF('C-MNS'!AA49="c",1,0))),0)</f>
        <v>0</v>
      </c>
      <c r="AB49" s="81">
        <f>IF(MNS!$I$8=1,IF('C-MNS'!AB49="NS",100,IF('C-MNS'!AB49="N",10,IF('C-MNS'!AB49="c",1,0))),0)</f>
        <v>0</v>
      </c>
      <c r="AC49" s="81">
        <f>IF(MNS!$I$8=2,IF('C-MNS'!AC49="NS",100,IF('C-MNS'!AC49="N",10,IF('C-MNS'!AC49="c",1,0))),0)</f>
        <v>0</v>
      </c>
      <c r="AD49" s="81">
        <f>IF(MNS!I$8=3,IF('C-MNS'!AD49="NS",100,IF('C-MNS'!AD49="N",10,IF('C-MNS'!AD49="c",1,0))),0)</f>
        <v>0</v>
      </c>
      <c r="AE49" s="81">
        <f>IF(MNS!$J$8=1,IF('C-MNS'!AE49="NS",100,IF('C-MNS'!AE49="N",10,IF('C-MNS'!AE49="c",1,0))),0)</f>
        <v>0</v>
      </c>
      <c r="AF49" s="81">
        <f>IF(MNS!$J$8=2,IF('C-MNS'!AF49="NS",100,IF('C-MNS'!AF49="N",10,IF('C-MNS'!AF49="c",1,0))),0)</f>
        <v>0</v>
      </c>
      <c r="AG49" s="81">
        <f>IF(MNS!J$8=3,IF('C-MNS'!AG49="NS",100,IF('C-MNS'!AG49="N",10,IF('C-MNS'!AG49="c",1,0))),0)</f>
        <v>0</v>
      </c>
      <c r="AH49" s="81">
        <f>IF(MNS!$K$8=1,IF('C-MNS'!AH49="NS",100,IF('C-MNS'!AH49="N",10,IF('C-MNS'!AH49="c",1,0))),0)</f>
        <v>0</v>
      </c>
      <c r="AI49" s="81">
        <f>IF(MNS!$K$8=2,IF('C-MNS'!AI49="NS",100,IF('C-MNS'!AI49="N",10,IF('C-MNS'!AI49="c",1,0))),0)</f>
        <v>0</v>
      </c>
      <c r="AJ49" s="81">
        <f>IF(MNS!K$8=3,IF('C-MNS'!AJ49="NS",100,IF('C-MNS'!AJ49="N",10,IF('C-MNS'!AJ49="c",1,0))),0)</f>
        <v>0</v>
      </c>
      <c r="AK49" s="81">
        <f>IF(MNS!$L$8=1,IF('C-MNS'!AK49="NS",100,IF('C-MNS'!AK49="N",10,IF('C-MNS'!AK49="c",1,0))),0)</f>
        <v>0</v>
      </c>
      <c r="AL49" s="81">
        <f>IF(MNS!$L$8=2,IF('C-MNS'!AL49="NS",100,IF('C-MNS'!AL49="N",10,IF('C-MNS'!AL49="c",1,0))),0)</f>
        <v>0</v>
      </c>
      <c r="AM49" s="81">
        <f>IF(MNS!L$8=3,IF('C-MNS'!AM49="NS",100,IF('C-MNS'!AM49="N",10,IF('C-MNS'!AM49="c",1,0))),0)</f>
        <v>0</v>
      </c>
      <c r="AN49" s="81">
        <f>IF(MNS!$M$8=1,IF('C-MNS'!AN49="NS",100,IF('C-MNS'!AN49="N",10,IF('C-MNS'!AN49="c",1,0))),0)</f>
        <v>0</v>
      </c>
      <c r="AO49" s="81">
        <f>IF(MNS!$M$8=2,IF('C-MNS'!AO49="NS",100,IF('C-MNS'!AO49="N",10,IF('C-MNS'!AO49="c",1,0))),0)</f>
        <v>0</v>
      </c>
      <c r="AP49" s="81">
        <f>IF(MNS!M$8=3,IF('C-MNS'!AP49="NS",100,IF('C-MNS'!AP49="N",10,IF('C-MNS'!AP49="c",1,0))),0)</f>
        <v>0</v>
      </c>
      <c r="AQ49" s="81">
        <f>IF(MNS!$O$8=1,IF('C-MNS'!AQ49="NS",100,IF('C-MNS'!AQ49="N",10,IF('C-MNS'!AQ49="c",1,0))),0)</f>
        <v>0</v>
      </c>
      <c r="AR49" s="81">
        <f>IF(MNS!$O$8=2,IF('C-MNS'!AR49="NS",100,IF('C-MNS'!AR49="N",10,IF('C-MNS'!AR49="c",1,0))),0)</f>
        <v>0</v>
      </c>
      <c r="AS49" s="81">
        <f>IF(MNS!O$8=3,IF('C-MNS'!AS49="NS",100,IF('C-MNS'!AS49="N",10,IF('C-MNS'!AS49="c",1,0))),0)</f>
        <v>0</v>
      </c>
      <c r="AT49" s="81">
        <f>IF(MNS!$Z$8=1,IF('C-MNS'!AT49="NS",100,IF('C-MNS'!AT49="N",10,IF('C-MNS'!AT49="c",1,0))),0)</f>
        <v>0</v>
      </c>
      <c r="AU49" s="81">
        <f>IF(MNS!$Z$8=2,IF('C-MNS'!AU49="NS",100,IF('C-MNS'!AU49="N",10,IF('C-MNS'!AU49="c",1,0))),0)</f>
        <v>0</v>
      </c>
      <c r="AV49" s="81">
        <f>IF(MNS!Z$8=3,IF('C-MNS'!AV49="NS",100,IF('C-MNS'!AV49="N",10,IF('C-MNS'!AV49="c",1,0))),0)</f>
        <v>0</v>
      </c>
      <c r="AW49" s="81">
        <f>IF(MNS!$AH$8=1,IF('C-MNS'!AW49="NS",100,IF('C-MNS'!AW49="N",10,IF('C-MNS'!AW49="c",1,0))),0)</f>
        <v>0</v>
      </c>
      <c r="AX49" s="81">
        <f>IF(MNS!$AH$8=2,IF('C-MNS'!AX49="NS",100,IF('C-MNS'!AX49="N",10,IF('C-MNS'!AX49="c",1,0))),0)</f>
        <v>0</v>
      </c>
      <c r="AY49" s="81">
        <f>IF(MNS!$AH$8=3,IF('C-MNS'!AY49="NS",100,IF('C-MNS'!AY49="N",10,IF('C-MNS'!AY49="c",1,0))),0)</f>
        <v>0</v>
      </c>
      <c r="AZ49" s="259">
        <f t="shared" si="0"/>
        <v>0</v>
      </c>
      <c r="BA49" s="259">
        <f t="shared" si="1"/>
        <v>0</v>
      </c>
      <c r="BB49" s="259">
        <f t="shared" si="2"/>
        <v>0</v>
      </c>
      <c r="BC49" s="259">
        <f t="shared" si="3"/>
        <v>0</v>
      </c>
      <c r="BD49" s="254">
        <f>IF(AZ49&gt;0,IF(Perf_potenziale!AZ49&gt;0,IF(BA49&gt;=1,1,IF(BB49&gt;=Perf_potenziale!BB49,1,IF(BB49&gt;0,0.5,IF(BC49&gt;0,0.3,0)))),0),0)</f>
        <v>0</v>
      </c>
      <c r="BE49" s="254"/>
      <c r="BF49" s="269"/>
      <c r="BG49" s="254"/>
      <c r="BH49" s="254"/>
      <c r="BI49" s="254"/>
      <c r="BJ49" s="99"/>
      <c r="BK49" s="254"/>
      <c r="BL49" s="342"/>
    </row>
    <row r="50" spans="1:64" ht="15.75" customHeight="1" thickBot="1">
      <c r="A50" s="590"/>
      <c r="B50" s="539"/>
      <c r="C50" s="545"/>
      <c r="D50" s="550"/>
      <c r="E50" s="369" t="s">
        <v>377</v>
      </c>
      <c r="F50" s="378" t="s">
        <v>436</v>
      </c>
      <c r="G50" s="371">
        <f>IF(MNS!$B$8=1,IF('C-MNS'!G50="NS",100,IF('C-MNS'!G50="N",10,IF('C-MNS'!G50="c",1,0))),0)</f>
        <v>0</v>
      </c>
      <c r="H50" s="371">
        <f>IF(MNS!$B$8=2,IF('C-MNS'!H50="NS",100,IF('C-MNS'!H50="N",10,IF('C-MNS'!H50="c",1,0))),0)</f>
        <v>0</v>
      </c>
      <c r="I50" s="371">
        <f>IF(MNS!B$8=3,IF('C-MNS'!I50="NS",100,IF('C-MNS'!I50="N",10,IF('C-MNS'!I50="c",1,0))),0)</f>
        <v>0</v>
      </c>
      <c r="J50" s="371">
        <f>IF(MNS!$C$8=1,IF('C-MNS'!J50="NS",100,IF('C-MNS'!J50="N",10,IF('C-MNS'!J50="c",1,0))),0)</f>
        <v>0</v>
      </c>
      <c r="K50" s="371">
        <f>IF(MNS!$C$8=2,IF('C-MNS'!K50="NS",100,IF('C-MNS'!K50="N",10,IF('C-MNS'!K50="c",1,0))),0)</f>
        <v>0</v>
      </c>
      <c r="L50" s="371">
        <f>IF(MNS!C$8=3,IF('C-MNS'!L50="NS",100,IF('C-MNS'!L50="N",10,IF('C-MNS'!L50="c",1,0))),0)</f>
        <v>0</v>
      </c>
      <c r="M50" s="371">
        <f>IF(MNS!$D$8=1,IF('C-MNS'!M50="NS",100,IF('C-MNS'!M50="N",10,IF('C-MNS'!M50="c",1,0))),0)</f>
        <v>0</v>
      </c>
      <c r="N50" s="371">
        <f>IF(MNS!$D$8=2,IF('C-MNS'!N50="NS",100,IF('C-MNS'!N50="N",10,IF('C-MNS'!N50="c",1,0))),0)</f>
        <v>0</v>
      </c>
      <c r="O50" s="371">
        <f>IF(MNS!D$8=3,IF('C-MNS'!O50="NS",100,IF('C-MNS'!O50="N",10,IF('C-MNS'!O50="c",1,0))),0)</f>
        <v>0</v>
      </c>
      <c r="P50" s="371">
        <f>IF(MNS!$E$8=1,IF('C-MNS'!P50="NS",100,IF('C-MNS'!P50="N",10,IF('C-MNS'!P50="c",1,0))),0)</f>
        <v>0</v>
      </c>
      <c r="Q50" s="371">
        <f>IF(MNS!$E$8=2,IF('C-MNS'!Q50="NS",100,IF('C-MNS'!Q50="N",10,IF('C-MNS'!Q50="c",1,0))),0)</f>
        <v>0</v>
      </c>
      <c r="R50" s="371">
        <f>IF(MNS!E$8=3,IF('C-MNS'!R50="NS",100,IF('C-MNS'!R50="N",10,IF('C-MNS'!R50="c",1,0))),0)</f>
        <v>0</v>
      </c>
      <c r="S50" s="371">
        <f>IF(MNS!$F$8=1,IF('C-MNS'!S50="NS",100,IF('C-MNS'!S50="N",10,IF('C-MNS'!S50="c",1,0))),0)</f>
        <v>0</v>
      </c>
      <c r="T50" s="371">
        <f>IF(MNS!$F$8=2,IF('C-MNS'!T50="NS",100,IF('C-MNS'!T50="N",10,IF('C-MNS'!T50="c",1,0))),0)</f>
        <v>0</v>
      </c>
      <c r="U50" s="371">
        <f>IF(MNS!F$8=3,IF('C-MNS'!U50="NS",100,IF('C-MNS'!U50="N",10,IF('C-MNS'!U50="c",1,0))),0)</f>
        <v>0</v>
      </c>
      <c r="V50" s="371">
        <f>IF(MNS!$G$8=1,IF('C-MNS'!V50="NS",100,IF('C-MNS'!V50="N",10,IF('C-MNS'!V50="c",1,0))),0)</f>
        <v>0</v>
      </c>
      <c r="W50" s="371">
        <f>IF(MNS!$G$8=2,IF('C-MNS'!W50="NS",100,IF('C-MNS'!W50="N",10,IF('C-MNS'!W50="c",1,0))),0)</f>
        <v>0</v>
      </c>
      <c r="X50" s="371">
        <f>IF(MNS!G$8=3,IF('C-MNS'!X50="NS",100,IF('C-MNS'!X50="N",10,IF('C-MNS'!X50="c",1,0))),0)</f>
        <v>0</v>
      </c>
      <c r="Y50" s="371">
        <f>IF(MNS!$H$8=1,IF('C-MNS'!Y50="NS",100,IF('C-MNS'!Y50="N",10,IF('C-MNS'!Y50="c",1,0))),0)</f>
        <v>0</v>
      </c>
      <c r="Z50" s="371">
        <f>IF(MNS!$H$8=2,IF('C-MNS'!Z50="NS",100,IF('C-MNS'!Z50="N",10,IF('C-MNS'!Z50="c",1,0))),0)</f>
        <v>0</v>
      </c>
      <c r="AA50" s="371">
        <f>IF(MNS!H$8=3,IF('C-MNS'!AA50="NS",100,IF('C-MNS'!AA50="N",10,IF('C-MNS'!AA50="c",1,0))),0)</f>
        <v>0</v>
      </c>
      <c r="AB50" s="371">
        <f>IF(MNS!$I$8=1,IF('C-MNS'!AB50="NS",100,IF('C-MNS'!AB50="N",10,IF('C-MNS'!AB50="c",1,0))),0)</f>
        <v>0</v>
      </c>
      <c r="AC50" s="371">
        <f>IF(MNS!$I$8=2,IF('C-MNS'!AC50="NS",100,IF('C-MNS'!AC50="N",10,IF('C-MNS'!AC50="c",1,0))),0)</f>
        <v>0</v>
      </c>
      <c r="AD50" s="371">
        <f>IF(MNS!I$8=3,IF('C-MNS'!AD50="NS",100,IF('C-MNS'!AD50="N",10,IF('C-MNS'!AD50="c",1,0))),0)</f>
        <v>0</v>
      </c>
      <c r="AE50" s="371">
        <f>IF(MNS!$J$8=1,IF('C-MNS'!AE50="NS",100,IF('C-MNS'!AE50="N",10,IF('C-MNS'!AE50="c",1,0))),0)</f>
        <v>0</v>
      </c>
      <c r="AF50" s="371">
        <f>IF(MNS!$J$8=2,IF('C-MNS'!AF50="NS",100,IF('C-MNS'!AF50="N",10,IF('C-MNS'!AF50="c",1,0))),0)</f>
        <v>0</v>
      </c>
      <c r="AG50" s="371">
        <f>IF(MNS!J$8=3,IF('C-MNS'!AG50="NS",100,IF('C-MNS'!AG50="N",10,IF('C-MNS'!AG50="c",1,0))),0)</f>
        <v>0</v>
      </c>
      <c r="AH50" s="371">
        <f>IF(MNS!$K$8=1,IF('C-MNS'!AH50="NS",100,IF('C-MNS'!AH50="N",10,IF('C-MNS'!AH50="c",1,0))),0)</f>
        <v>0</v>
      </c>
      <c r="AI50" s="371">
        <f>IF(MNS!$K$8=2,IF('C-MNS'!AI50="NS",100,IF('C-MNS'!AI50="N",10,IF('C-MNS'!AI50="c",1,0))),0)</f>
        <v>0</v>
      </c>
      <c r="AJ50" s="371">
        <f>IF(MNS!K$8=3,IF('C-MNS'!AJ50="NS",100,IF('C-MNS'!AJ50="N",10,IF('C-MNS'!AJ50="c",1,0))),0)</f>
        <v>0</v>
      </c>
      <c r="AK50" s="371">
        <f>IF(MNS!$L$8=1,IF('C-MNS'!AK50="NS",100,IF('C-MNS'!AK50="N",10,IF('C-MNS'!AK50="c",1,0))),0)</f>
        <v>0</v>
      </c>
      <c r="AL50" s="371">
        <f>IF(MNS!$L$8=2,IF('C-MNS'!AL50="NS",100,IF('C-MNS'!AL50="N",10,IF('C-MNS'!AL50="c",1,0))),0)</f>
        <v>0</v>
      </c>
      <c r="AM50" s="371">
        <f>IF(MNS!L$8=3,IF('C-MNS'!AM50="NS",100,IF('C-MNS'!AM50="N",10,IF('C-MNS'!AM50="c",1,0))),0)</f>
        <v>0</v>
      </c>
      <c r="AN50" s="371">
        <f>IF(MNS!$M$8=1,IF('C-MNS'!AN50="NS",100,IF('C-MNS'!AN50="N",10,IF('C-MNS'!AN50="c",1,0))),0)</f>
        <v>0</v>
      </c>
      <c r="AO50" s="371">
        <f>IF(MNS!$M$8=2,IF('C-MNS'!AO50="NS",100,IF('C-MNS'!AO50="N",10,IF('C-MNS'!AO50="c",1,0))),0)</f>
        <v>0</v>
      </c>
      <c r="AP50" s="371">
        <f>IF(MNS!M$8=3,IF('C-MNS'!AP50="NS",100,IF('C-MNS'!AP50="N",10,IF('C-MNS'!AP50="c",1,0))),0)</f>
        <v>0</v>
      </c>
      <c r="AQ50" s="371">
        <f>IF(MNS!$O$8=1,IF('C-MNS'!AQ50="NS",100,IF('C-MNS'!AQ50="N",10,IF('C-MNS'!AQ50="c",1,0))),0)</f>
        <v>0</v>
      </c>
      <c r="AR50" s="371">
        <f>IF(MNS!$O$8=2,IF('C-MNS'!AR50="NS",100,IF('C-MNS'!AR50="N",10,IF('C-MNS'!AR50="c",1,0))),0)</f>
        <v>0</v>
      </c>
      <c r="AS50" s="371">
        <f>IF(MNS!O$8=3,IF('C-MNS'!AS50="NS",100,IF('C-MNS'!AS50="N",10,IF('C-MNS'!AS50="c",1,0))),0)</f>
        <v>0</v>
      </c>
      <c r="AT50" s="371">
        <f>IF(MNS!$Z$8=1,IF('C-MNS'!AT50="NS",100,IF('C-MNS'!AT50="N",10,IF('C-MNS'!AT50="c",1,0))),0)</f>
        <v>0</v>
      </c>
      <c r="AU50" s="371">
        <f>IF(MNS!$Z$8=2,IF('C-MNS'!AU50="NS",100,IF('C-MNS'!AU50="N",10,IF('C-MNS'!AU50="c",1,0))),0)</f>
        <v>0</v>
      </c>
      <c r="AV50" s="371">
        <f>IF(MNS!Z$8=3,IF('C-MNS'!AV50="NS",100,IF('C-MNS'!AV50="N",10,IF('C-MNS'!AV50="c",1,0))),0)</f>
        <v>0</v>
      </c>
      <c r="AW50" s="371">
        <f>IF(MNS!$AH$8=1,IF('C-MNS'!AW50="NS",100,IF('C-MNS'!AW50="N",10,IF('C-MNS'!AW50="c",1,0))),0)</f>
        <v>0</v>
      </c>
      <c r="AX50" s="371">
        <f>IF(MNS!$AH$8=2,IF('C-MNS'!AX50="NS",100,IF('C-MNS'!AX50="N",10,IF('C-MNS'!AX50="c",1,0))),0)</f>
        <v>0</v>
      </c>
      <c r="AY50" s="371">
        <f>IF(MNS!$AH$8=3,IF('C-MNS'!AY50="NS",100,IF('C-MNS'!AY50="N",10,IF('C-MNS'!AY50="c",1,0))),0)</f>
        <v>0</v>
      </c>
      <c r="AZ50" s="372">
        <f t="shared" si="0"/>
        <v>0</v>
      </c>
      <c r="BA50" s="372">
        <f t="shared" si="1"/>
        <v>0</v>
      </c>
      <c r="BB50" s="372">
        <f t="shared" si="2"/>
        <v>0</v>
      </c>
      <c r="BC50" s="372">
        <f t="shared" si="3"/>
        <v>0</v>
      </c>
      <c r="BD50" s="349">
        <f>IF(AZ50&gt;0,IF(Perf_potenziale!AZ50&gt;0,IF(BA50&gt;=1,1,IF(BB50&gt;=Perf_potenziale!BB50,1,IF(BB50&gt;0,0.5,IF(BC50&gt;0,0.3,0)))),0),0)</f>
        <v>0</v>
      </c>
      <c r="BE50" s="349">
        <f>IF(BD50=1,3,IF(BD49=1,2,IF(BD48=1,1,0)))</f>
        <v>0</v>
      </c>
      <c r="BF50" s="373">
        <f>IF(BE50=0,BD50+BD49*0.1+BD48*0.01,0)</f>
        <v>0</v>
      </c>
      <c r="BG50" s="349">
        <f t="shared" ref="BG50:BH50" si="8">BE44+BE47+BE50</f>
        <v>0</v>
      </c>
      <c r="BH50" s="349">
        <f t="shared" si="8"/>
        <v>0</v>
      </c>
      <c r="BI50" s="348">
        <f>IF(BG50=9,3,IF(BG50&gt;=6,2,IF(BG50&gt;=3,1,0)))</f>
        <v>0</v>
      </c>
      <c r="BJ50" s="348">
        <f>IF(BI50&gt;0,BI50,BH50)</f>
        <v>0</v>
      </c>
      <c r="BK50" s="349">
        <v>1</v>
      </c>
      <c r="BL50" s="350">
        <f>BJ50*BK50</f>
        <v>0</v>
      </c>
    </row>
    <row r="51" spans="1:64" ht="15.75" customHeight="1" thickBot="1">
      <c r="A51" s="590"/>
      <c r="B51" s="554" t="s">
        <v>339</v>
      </c>
      <c r="C51" s="540" t="s">
        <v>437</v>
      </c>
      <c r="D51" s="546" t="s">
        <v>125</v>
      </c>
      <c r="E51" s="363" t="s">
        <v>373</v>
      </c>
      <c r="F51" s="379" t="s">
        <v>438</v>
      </c>
      <c r="G51" s="365">
        <f>IF(MNS!$B$8=1,IF('C-MNS'!G51="NS",100,IF('C-MNS'!G51="N",10,IF('C-MNS'!G51="c",1,0))),0)</f>
        <v>0</v>
      </c>
      <c r="H51" s="365">
        <f>IF(MNS!$B$8=2,IF('C-MNS'!H51="NS",100,IF('C-MNS'!H51="N",10,IF('C-MNS'!H51="c",1,0))),0)</f>
        <v>0</v>
      </c>
      <c r="I51" s="365">
        <f>IF(MNS!B$8=3,IF('C-MNS'!I51="NS",100,IF('C-MNS'!I51="N",10,IF('C-MNS'!I51="c",1,0))),0)</f>
        <v>0</v>
      </c>
      <c r="J51" s="365">
        <f>IF(MNS!$C$8=1,IF('C-MNS'!J51="NS",100,IF('C-MNS'!J51="N",10,IF('C-MNS'!J51="c",1,0))),0)</f>
        <v>0</v>
      </c>
      <c r="K51" s="365">
        <f>IF(MNS!$C$8=2,IF('C-MNS'!K51="NS",100,IF('C-MNS'!K51="N",10,IF('C-MNS'!K51="c",1,0))),0)</f>
        <v>0</v>
      </c>
      <c r="L51" s="365">
        <f>IF(MNS!C$8=3,IF('C-MNS'!L51="NS",100,IF('C-MNS'!L51="N",10,IF('C-MNS'!L51="c",1,0))),0)</f>
        <v>0</v>
      </c>
      <c r="M51" s="365">
        <f>IF(MNS!$D$8=1,IF('C-MNS'!M51="NS",100,IF('C-MNS'!M51="N",10,IF('C-MNS'!M51="c",1,0))),0)</f>
        <v>0</v>
      </c>
      <c r="N51" s="365">
        <f>IF(MNS!$D$8=2,IF('C-MNS'!N51="NS",100,IF('C-MNS'!N51="N",10,IF('C-MNS'!N51="c",1,0))),0)</f>
        <v>0</v>
      </c>
      <c r="O51" s="365">
        <f>IF(MNS!D$8=3,IF('C-MNS'!O51="NS",100,IF('C-MNS'!O51="N",10,IF('C-MNS'!O51="c",1,0))),0)</f>
        <v>0</v>
      </c>
      <c r="P51" s="365">
        <f>IF(MNS!$E$8=1,IF('C-MNS'!P51="NS",100,IF('C-MNS'!P51="N",10,IF('C-MNS'!P51="c",1,0))),0)</f>
        <v>0</v>
      </c>
      <c r="Q51" s="365">
        <f>IF(MNS!$E$8=2,IF('C-MNS'!Q51="NS",100,IF('C-MNS'!Q51="N",10,IF('C-MNS'!Q51="c",1,0))),0)</f>
        <v>0</v>
      </c>
      <c r="R51" s="365">
        <f>IF(MNS!E$8=3,IF('C-MNS'!R51="NS",100,IF('C-MNS'!R51="N",10,IF('C-MNS'!R51="c",1,0))),0)</f>
        <v>0</v>
      </c>
      <c r="S51" s="365">
        <f>IF(MNS!$F$8=1,IF('C-MNS'!S51="NS",100,IF('C-MNS'!S51="N",10,IF('C-MNS'!S51="c",1,0))),0)</f>
        <v>0</v>
      </c>
      <c r="T51" s="365">
        <f>IF(MNS!$F$8=2,IF('C-MNS'!T51="NS",100,IF('C-MNS'!T51="N",10,IF('C-MNS'!T51="c",1,0))),0)</f>
        <v>0</v>
      </c>
      <c r="U51" s="365">
        <f>IF(MNS!F$8=3,IF('C-MNS'!U51="NS",100,IF('C-MNS'!U51="N",10,IF('C-MNS'!U51="c",1,0))),0)</f>
        <v>0</v>
      </c>
      <c r="V51" s="365">
        <f>IF(MNS!$G$8=1,IF('C-MNS'!V51="NS",100,IF('C-MNS'!V51="N",10,IF('C-MNS'!V51="c",1,0))),0)</f>
        <v>0</v>
      </c>
      <c r="W51" s="365">
        <f>IF(MNS!$G$8=2,IF('C-MNS'!W51="NS",100,IF('C-MNS'!W51="N",10,IF('C-MNS'!W51="c",1,0))),0)</f>
        <v>0</v>
      </c>
      <c r="X51" s="365">
        <f>IF(MNS!G$8=3,IF('C-MNS'!X51="NS",100,IF('C-MNS'!X51="N",10,IF('C-MNS'!X51="c",1,0))),0)</f>
        <v>0</v>
      </c>
      <c r="Y51" s="365">
        <f>IF(MNS!$H$8=1,IF('C-MNS'!Y51="NS",100,IF('C-MNS'!Y51="N",10,IF('C-MNS'!Y51="c",1,0))),0)</f>
        <v>0</v>
      </c>
      <c r="Z51" s="365">
        <f>IF(MNS!$H$8=2,IF('C-MNS'!Z51="NS",100,IF('C-MNS'!Z51="N",10,IF('C-MNS'!Z51="c",1,0))),0)</f>
        <v>0</v>
      </c>
      <c r="AA51" s="365">
        <f>IF(MNS!H$8=3,IF('C-MNS'!AA51="NS",100,IF('C-MNS'!AA51="N",10,IF('C-MNS'!AA51="c",1,0))),0)</f>
        <v>0</v>
      </c>
      <c r="AB51" s="365">
        <f>IF(MNS!$I$8=1,IF('C-MNS'!AB51="NS",100,IF('C-MNS'!AB51="N",10,IF('C-MNS'!AB51="c",1,0))),0)</f>
        <v>0</v>
      </c>
      <c r="AC51" s="365">
        <f>IF(MNS!$I$8=2,IF('C-MNS'!AC51="NS",100,IF('C-MNS'!AC51="N",10,IF('C-MNS'!AC51="c",1,0))),0)</f>
        <v>0</v>
      </c>
      <c r="AD51" s="365">
        <f>IF(MNS!I$8=3,IF('C-MNS'!AD51="NS",100,IF('C-MNS'!AD51="N",10,IF('C-MNS'!AD51="c",1,0))),0)</f>
        <v>0</v>
      </c>
      <c r="AE51" s="365">
        <f>IF(MNS!$J$8=1,IF('C-MNS'!AE51="NS",100,IF('C-MNS'!AE51="N",10,IF('C-MNS'!AE51="c",1,0))),0)</f>
        <v>0</v>
      </c>
      <c r="AF51" s="365">
        <f>IF(MNS!$J$8=2,IF('C-MNS'!AF51="NS",100,IF('C-MNS'!AF51="N",10,IF('C-MNS'!AF51="c",1,0))),0)</f>
        <v>0</v>
      </c>
      <c r="AG51" s="365">
        <f>IF(MNS!J$8=3,IF('C-MNS'!AG51="NS",100,IF('C-MNS'!AG51="N",10,IF('C-MNS'!AG51="c",1,0))),0)</f>
        <v>0</v>
      </c>
      <c r="AH51" s="365">
        <f>IF(MNS!$K$8=1,IF('C-MNS'!AH51="NS",100,IF('C-MNS'!AH51="N",10,IF('C-MNS'!AH51="c",1,0))),0)</f>
        <v>0</v>
      </c>
      <c r="AI51" s="365">
        <f>IF(MNS!$K$8=2,IF('C-MNS'!AI51="NS",100,IF('C-MNS'!AI51="N",10,IF('C-MNS'!AI51="c",1,0))),0)</f>
        <v>0</v>
      </c>
      <c r="AJ51" s="365">
        <f>IF(MNS!K$8=3,IF('C-MNS'!AJ51="NS",100,IF('C-MNS'!AJ51="N",10,IF('C-MNS'!AJ51="c",1,0))),0)</f>
        <v>0</v>
      </c>
      <c r="AK51" s="365">
        <f>IF(MNS!$L$8=1,IF('C-MNS'!AK51="NS",100,IF('C-MNS'!AK51="N",10,IF('C-MNS'!AK51="c",1,0))),0)</f>
        <v>0</v>
      </c>
      <c r="AL51" s="365">
        <f>IF(MNS!$L$8=2,IF('C-MNS'!AL51="NS",100,IF('C-MNS'!AL51="N",10,IF('C-MNS'!AL51="c",1,0))),0)</f>
        <v>0</v>
      </c>
      <c r="AM51" s="365">
        <f>IF(MNS!L$8=3,IF('C-MNS'!AM51="NS",100,IF('C-MNS'!AM51="N",10,IF('C-MNS'!AM51="c",1,0))),0)</f>
        <v>0</v>
      </c>
      <c r="AN51" s="365">
        <f>IF(MNS!$M$8=1,IF('C-MNS'!AN51="NS",100,IF('C-MNS'!AN51="N",10,IF('C-MNS'!AN51="c",1,0))),0)</f>
        <v>0</v>
      </c>
      <c r="AO51" s="365">
        <f>IF(MNS!$M$8=2,IF('C-MNS'!AO51="NS",100,IF('C-MNS'!AO51="N",10,IF('C-MNS'!AO51="c",1,0))),0)</f>
        <v>0</v>
      </c>
      <c r="AP51" s="365">
        <f>IF(MNS!M$8=3,IF('C-MNS'!AP51="NS",100,IF('C-MNS'!AP51="N",10,IF('C-MNS'!AP51="c",1,0))),0)</f>
        <v>0</v>
      </c>
      <c r="AQ51" s="365">
        <f>IF(MNS!$O$8=1,IF('C-MNS'!AQ51="NS",100,IF('C-MNS'!AQ51="N",10,IF('C-MNS'!AQ51="c",1,0))),0)</f>
        <v>0</v>
      </c>
      <c r="AR51" s="365">
        <f>IF(MNS!$O$8=2,IF('C-MNS'!AR51="NS",100,IF('C-MNS'!AR51="N",10,IF('C-MNS'!AR51="c",1,0))),0)</f>
        <v>0</v>
      </c>
      <c r="AS51" s="365">
        <f>IF(MNS!O$8=3,IF('C-MNS'!AS51="NS",100,IF('C-MNS'!AS51="N",10,IF('C-MNS'!AS51="c",1,0))),0)</f>
        <v>0</v>
      </c>
      <c r="AT51" s="365">
        <f>IF(MNS!$Z$8=1,IF('C-MNS'!AT51="NS",100,IF('C-MNS'!AT51="N",10,IF('C-MNS'!AT51="c",1,0))),0)</f>
        <v>0</v>
      </c>
      <c r="AU51" s="365">
        <f>IF(MNS!$Z$8=2,IF('C-MNS'!AU51="NS",100,IF('C-MNS'!AU51="N",10,IF('C-MNS'!AU51="c",1,0))),0)</f>
        <v>0</v>
      </c>
      <c r="AV51" s="365">
        <f>IF(MNS!Z$8=3,IF('C-MNS'!AV51="NS",100,IF('C-MNS'!AV51="N",10,IF('C-MNS'!AV51="c",1,0))),0)</f>
        <v>0</v>
      </c>
      <c r="AW51" s="365">
        <f>IF(MNS!$AH$8=1,IF('C-MNS'!AW51="NS",100,IF('C-MNS'!AW51="N",10,IF('C-MNS'!AW51="c",1,0))),0)</f>
        <v>0</v>
      </c>
      <c r="AX51" s="365">
        <f>IF(MNS!$AH$8=2,IF('C-MNS'!AX51="NS",100,IF('C-MNS'!AX51="N",10,IF('C-MNS'!AX51="c",1,0))),0)</f>
        <v>0</v>
      </c>
      <c r="AY51" s="365">
        <f>IF(MNS!$AH$8=3,IF('C-MNS'!AY51="NS",100,IF('C-MNS'!AY51="N",10,IF('C-MNS'!AY51="c",1,0))),0)</f>
        <v>0</v>
      </c>
      <c r="AZ51" s="366">
        <f t="shared" si="0"/>
        <v>0</v>
      </c>
      <c r="BA51" s="366">
        <f t="shared" si="1"/>
        <v>0</v>
      </c>
      <c r="BB51" s="366">
        <f t="shared" si="2"/>
        <v>0</v>
      </c>
      <c r="BC51" s="366">
        <f t="shared" si="3"/>
        <v>0</v>
      </c>
      <c r="BD51" s="367">
        <f>IF(AZ51&gt;0,IF(Perf_potenziale!AZ51&gt;0,IF(BA51&gt;=1,1,IF(BB51&gt;=Perf_potenziale!BB51,1,IF(BB51&gt;0,0.5,IF(BC51&gt;0,0.3,0)))),0),0)</f>
        <v>0</v>
      </c>
      <c r="BE51" s="367"/>
      <c r="BF51" s="368"/>
      <c r="BG51" s="339"/>
      <c r="BH51" s="339"/>
      <c r="BI51" s="339"/>
      <c r="BJ51" s="340"/>
      <c r="BK51" s="339"/>
      <c r="BL51" s="341"/>
    </row>
    <row r="52" spans="1:64" ht="15.75" customHeight="1" thickBot="1">
      <c r="A52" s="590"/>
      <c r="B52" s="555"/>
      <c r="C52" s="541"/>
      <c r="D52" s="547"/>
      <c r="E52" s="250" t="s">
        <v>375</v>
      </c>
      <c r="F52" s="317" t="s">
        <v>439</v>
      </c>
      <c r="G52" s="252">
        <f>IF(MNS!$B$8=1,IF('C-MNS'!G52="NS",100,IF('C-MNS'!G52="N",10,IF('C-MNS'!G52="c",1,0))),0)</f>
        <v>0</v>
      </c>
      <c r="H52" s="252">
        <f>IF(MNS!$B$8=2,IF('C-MNS'!H52="NS",100,IF('C-MNS'!H52="N",10,IF('C-MNS'!H52="c",1,0))),0)</f>
        <v>0</v>
      </c>
      <c r="I52" s="252">
        <f>IF(MNS!B$8=3,IF('C-MNS'!I52="NS",100,IF('C-MNS'!I52="N",10,IF('C-MNS'!I52="c",1,0))),0)</f>
        <v>0</v>
      </c>
      <c r="J52" s="252">
        <f>IF(MNS!$C$8=1,IF('C-MNS'!J52="NS",100,IF('C-MNS'!J52="N",10,IF('C-MNS'!J52="c",1,0))),0)</f>
        <v>0</v>
      </c>
      <c r="K52" s="252">
        <f>IF(MNS!$C$8=2,IF('C-MNS'!K52="NS",100,IF('C-MNS'!K52="N",10,IF('C-MNS'!K52="c",1,0))),0)</f>
        <v>0</v>
      </c>
      <c r="L52" s="252">
        <f>IF(MNS!C$8=3,IF('C-MNS'!L52="NS",100,IF('C-MNS'!L52="N",10,IF('C-MNS'!L52="c",1,0))),0)</f>
        <v>0</v>
      </c>
      <c r="M52" s="252">
        <f>IF(MNS!$D$8=1,IF('C-MNS'!M52="NS",100,IF('C-MNS'!M52="N",10,IF('C-MNS'!M52="c",1,0))),0)</f>
        <v>0</v>
      </c>
      <c r="N52" s="252">
        <f>IF(MNS!$D$8=2,IF('C-MNS'!N52="NS",100,IF('C-MNS'!N52="N",10,IF('C-MNS'!N52="c",1,0))),0)</f>
        <v>0</v>
      </c>
      <c r="O52" s="252">
        <f>IF(MNS!D$8=3,IF('C-MNS'!O52="NS",100,IF('C-MNS'!O52="N",10,IF('C-MNS'!O52="c",1,0))),0)</f>
        <v>0</v>
      </c>
      <c r="P52" s="252">
        <f>IF(MNS!$E$8=1,IF('C-MNS'!P52="NS",100,IF('C-MNS'!P52="N",10,IF('C-MNS'!P52="c",1,0))),0)</f>
        <v>0</v>
      </c>
      <c r="Q52" s="252">
        <f>IF(MNS!$E$8=2,IF('C-MNS'!Q52="NS",100,IF('C-MNS'!Q52="N",10,IF('C-MNS'!Q52="c",1,0))),0)</f>
        <v>0</v>
      </c>
      <c r="R52" s="252">
        <f>IF(MNS!E$8=3,IF('C-MNS'!R52="NS",100,IF('C-MNS'!R52="N",10,IF('C-MNS'!R52="c",1,0))),0)</f>
        <v>0</v>
      </c>
      <c r="S52" s="252">
        <f>IF(MNS!$F$8=1,IF('C-MNS'!S52="NS",100,IF('C-MNS'!S52="N",10,IF('C-MNS'!S52="c",1,0))),0)</f>
        <v>0</v>
      </c>
      <c r="T52" s="252">
        <f>IF(MNS!$F$8=2,IF('C-MNS'!T52="NS",100,IF('C-MNS'!T52="N",10,IF('C-MNS'!T52="c",1,0))),0)</f>
        <v>0</v>
      </c>
      <c r="U52" s="252">
        <f>IF(MNS!F$8=3,IF('C-MNS'!U52="NS",100,IF('C-MNS'!U52="N",10,IF('C-MNS'!U52="c",1,0))),0)</f>
        <v>0</v>
      </c>
      <c r="V52" s="252">
        <f>IF(MNS!$G$8=1,IF('C-MNS'!V52="NS",100,IF('C-MNS'!V52="N",10,IF('C-MNS'!V52="c",1,0))),0)</f>
        <v>0</v>
      </c>
      <c r="W52" s="252">
        <f>IF(MNS!$G$8=2,IF('C-MNS'!W52="NS",100,IF('C-MNS'!W52="N",10,IF('C-MNS'!W52="c",1,0))),0)</f>
        <v>0</v>
      </c>
      <c r="X52" s="252">
        <f>IF(MNS!G$8=3,IF('C-MNS'!X52="NS",100,IF('C-MNS'!X52="N",10,IF('C-MNS'!X52="c",1,0))),0)</f>
        <v>0</v>
      </c>
      <c r="Y52" s="252">
        <f>IF(MNS!$H$8=1,IF('C-MNS'!Y52="NS",100,IF('C-MNS'!Y52="N",10,IF('C-MNS'!Y52="c",1,0))),0)</f>
        <v>0</v>
      </c>
      <c r="Z52" s="252">
        <f>IF(MNS!$H$8=2,IF('C-MNS'!Z52="NS",100,IF('C-MNS'!Z52="N",10,IF('C-MNS'!Z52="c",1,0))),0)</f>
        <v>0</v>
      </c>
      <c r="AA52" s="252">
        <f>IF(MNS!H$8=3,IF('C-MNS'!AA52="NS",100,IF('C-MNS'!AA52="N",10,IF('C-MNS'!AA52="c",1,0))),0)</f>
        <v>0</v>
      </c>
      <c r="AB52" s="252">
        <f>IF(MNS!$I$8=1,IF('C-MNS'!AB52="NS",100,IF('C-MNS'!AB52="N",10,IF('C-MNS'!AB52="c",1,0))),0)</f>
        <v>0</v>
      </c>
      <c r="AC52" s="252">
        <f>IF(MNS!$I$8=2,IF('C-MNS'!AC52="NS",100,IF('C-MNS'!AC52="N",10,IF('C-MNS'!AC52="c",1,0))),0)</f>
        <v>0</v>
      </c>
      <c r="AD52" s="252">
        <f>IF(MNS!I$8=3,IF('C-MNS'!AD52="NS",100,IF('C-MNS'!AD52="N",10,IF('C-MNS'!AD52="c",1,0))),0)</f>
        <v>0</v>
      </c>
      <c r="AE52" s="252">
        <f>IF(MNS!$J$8=1,IF('C-MNS'!AE52="NS",100,IF('C-MNS'!AE52="N",10,IF('C-MNS'!AE52="c",1,0))),0)</f>
        <v>0</v>
      </c>
      <c r="AF52" s="252">
        <f>IF(MNS!$J$8=2,IF('C-MNS'!AF52="NS",100,IF('C-MNS'!AF52="N",10,IF('C-MNS'!AF52="c",1,0))),0)</f>
        <v>0</v>
      </c>
      <c r="AG52" s="252">
        <f>IF(MNS!J$8=3,IF('C-MNS'!AG52="NS",100,IF('C-MNS'!AG52="N",10,IF('C-MNS'!AG52="c",1,0))),0)</f>
        <v>0</v>
      </c>
      <c r="AH52" s="252">
        <f>IF(MNS!$K$8=1,IF('C-MNS'!AH52="NS",100,IF('C-MNS'!AH52="N",10,IF('C-MNS'!AH52="c",1,0))),0)</f>
        <v>0</v>
      </c>
      <c r="AI52" s="252">
        <f>IF(MNS!$K$8=2,IF('C-MNS'!AI52="NS",100,IF('C-MNS'!AI52="N",10,IF('C-MNS'!AI52="c",1,0))),0)</f>
        <v>0</v>
      </c>
      <c r="AJ52" s="252">
        <f>IF(MNS!K$8=3,IF('C-MNS'!AJ52="NS",100,IF('C-MNS'!AJ52="N",10,IF('C-MNS'!AJ52="c",1,0))),0)</f>
        <v>0</v>
      </c>
      <c r="AK52" s="252">
        <f>IF(MNS!$L$8=1,IF('C-MNS'!AK52="NS",100,IF('C-MNS'!AK52="N",10,IF('C-MNS'!AK52="c",1,0))),0)</f>
        <v>0</v>
      </c>
      <c r="AL52" s="252">
        <f>IF(MNS!$L$8=2,IF('C-MNS'!AL52="NS",100,IF('C-MNS'!AL52="N",10,IF('C-MNS'!AL52="c",1,0))),0)</f>
        <v>0</v>
      </c>
      <c r="AM52" s="252">
        <f>IF(MNS!L$8=3,IF('C-MNS'!AM52="NS",100,IF('C-MNS'!AM52="N",10,IF('C-MNS'!AM52="c",1,0))),0)</f>
        <v>0</v>
      </c>
      <c r="AN52" s="252">
        <f>IF(MNS!$M$8=1,IF('C-MNS'!AN52="NS",100,IF('C-MNS'!AN52="N",10,IF('C-MNS'!AN52="c",1,0))),0)</f>
        <v>0</v>
      </c>
      <c r="AO52" s="252">
        <f>IF(MNS!$M$8=2,IF('C-MNS'!AO52="NS",100,IF('C-MNS'!AO52="N",10,IF('C-MNS'!AO52="c",1,0))),0)</f>
        <v>0</v>
      </c>
      <c r="AP52" s="252">
        <f>IF(MNS!M$8=3,IF('C-MNS'!AP52="NS",100,IF('C-MNS'!AP52="N",10,IF('C-MNS'!AP52="c",1,0))),0)</f>
        <v>0</v>
      </c>
      <c r="AQ52" s="252">
        <f>IF(MNS!$O$8=1,IF('C-MNS'!AQ52="NS",100,IF('C-MNS'!AQ52="N",10,IF('C-MNS'!AQ52="c",1,0))),0)</f>
        <v>0</v>
      </c>
      <c r="AR52" s="252">
        <f>IF(MNS!$O$8=2,IF('C-MNS'!AR52="NS",100,IF('C-MNS'!AR52="N",10,IF('C-MNS'!AR52="c",1,0))),0)</f>
        <v>0</v>
      </c>
      <c r="AS52" s="252">
        <f>IF(MNS!O$8=3,IF('C-MNS'!AS52="NS",100,IF('C-MNS'!AS52="N",10,IF('C-MNS'!AS52="c",1,0))),0)</f>
        <v>0</v>
      </c>
      <c r="AT52" s="252">
        <f>IF(MNS!$Z$8=1,IF('C-MNS'!AT52="NS",100,IF('C-MNS'!AT52="N",10,IF('C-MNS'!AT52="c",1,0))),0)</f>
        <v>0</v>
      </c>
      <c r="AU52" s="252">
        <f>IF(MNS!$Z$8=2,IF('C-MNS'!AU52="NS",100,IF('C-MNS'!AU52="N",10,IF('C-MNS'!AU52="c",1,0))),0)</f>
        <v>0</v>
      </c>
      <c r="AV52" s="252">
        <f>IF(MNS!Z$8=3,IF('C-MNS'!AV52="NS",100,IF('C-MNS'!AV52="N",10,IF('C-MNS'!AV52="c",1,0))),0)</f>
        <v>0</v>
      </c>
      <c r="AW52" s="252">
        <f>IF(MNS!$AH$8=1,IF('C-MNS'!AW52="NS",100,IF('C-MNS'!AW52="N",10,IF('C-MNS'!AW52="c",1,0))),0)</f>
        <v>0</v>
      </c>
      <c r="AX52" s="252">
        <f>IF(MNS!$AH$8=2,IF('C-MNS'!AX52="NS",100,IF('C-MNS'!AX52="N",10,IF('C-MNS'!AX52="c",1,0))),0)</f>
        <v>0</v>
      </c>
      <c r="AY52" s="252">
        <f>IF(MNS!$AH$8=3,IF('C-MNS'!AY52="NS",100,IF('C-MNS'!AY52="N",10,IF('C-MNS'!AY52="c",1,0))),0)</f>
        <v>0</v>
      </c>
      <c r="AZ52" s="253">
        <f t="shared" si="0"/>
        <v>0</v>
      </c>
      <c r="BA52" s="253">
        <f t="shared" si="1"/>
        <v>0</v>
      </c>
      <c r="BB52" s="253">
        <f t="shared" si="2"/>
        <v>0</v>
      </c>
      <c r="BC52" s="253">
        <f t="shared" si="3"/>
        <v>0</v>
      </c>
      <c r="BD52" s="255">
        <f>IF(AZ52&gt;0,IF(Perf_potenziale!AZ52&gt;0,IF(BA52&gt;=1,1,IF(BB52&gt;=Perf_potenziale!BB52,1,IF(BB52&gt;0,0.5,IF(BC52&gt;0,0.3,0)))),0),0)</f>
        <v>0</v>
      </c>
      <c r="BE52" s="255"/>
      <c r="BF52" s="263"/>
      <c r="BG52" s="254"/>
      <c r="BH52" s="254"/>
      <c r="BI52" s="254"/>
      <c r="BJ52" s="99"/>
      <c r="BK52" s="254"/>
      <c r="BL52" s="342"/>
    </row>
    <row r="53" spans="1:64" ht="15.75" customHeight="1">
      <c r="A53" s="590"/>
      <c r="B53" s="555"/>
      <c r="C53" s="542"/>
      <c r="D53" s="548"/>
      <c r="E53" s="278" t="s">
        <v>377</v>
      </c>
      <c r="F53" s="318" t="s">
        <v>440</v>
      </c>
      <c r="G53" s="280">
        <f>IF(MNS!$B$8=1,IF('C-MNS'!G53="NS",100,IF('C-MNS'!G53="N",10,IF('C-MNS'!G53="c",1,0))),0)</f>
        <v>0</v>
      </c>
      <c r="H53" s="280">
        <f>IF(MNS!$B$8=2,IF('C-MNS'!H53="NS",100,IF('C-MNS'!H53="N",10,IF('C-MNS'!H53="c",1,0))),0)</f>
        <v>0</v>
      </c>
      <c r="I53" s="280">
        <f>IF(MNS!B$8=3,IF('C-MNS'!I53="NS",100,IF('C-MNS'!I53="N",10,IF('C-MNS'!I53="c",1,0))),0)</f>
        <v>0</v>
      </c>
      <c r="J53" s="280">
        <f>IF(MNS!$C$8=1,IF('C-MNS'!J53="NS",100,IF('C-MNS'!J53="N",10,IF('C-MNS'!J53="c",1,0))),0)</f>
        <v>0</v>
      </c>
      <c r="K53" s="280">
        <f>IF(MNS!$C$8=2,IF('C-MNS'!K53="NS",100,IF('C-MNS'!K53="N",10,IF('C-MNS'!K53="c",1,0))),0)</f>
        <v>0</v>
      </c>
      <c r="L53" s="280">
        <f>IF(MNS!C$8=3,IF('C-MNS'!L53="NS",100,IF('C-MNS'!L53="N",10,IF('C-MNS'!L53="c",1,0))),0)</f>
        <v>0</v>
      </c>
      <c r="M53" s="280">
        <f>IF(MNS!$D$8=1,IF('C-MNS'!M53="NS",100,IF('C-MNS'!M53="N",10,IF('C-MNS'!M53="c",1,0))),0)</f>
        <v>0</v>
      </c>
      <c r="N53" s="280">
        <f>IF(MNS!$D$8=2,IF('C-MNS'!N53="NS",100,IF('C-MNS'!N53="N",10,IF('C-MNS'!N53="c",1,0))),0)</f>
        <v>0</v>
      </c>
      <c r="O53" s="280">
        <f>IF(MNS!D$8=3,IF('C-MNS'!O53="NS",100,IF('C-MNS'!O53="N",10,IF('C-MNS'!O53="c",1,0))),0)</f>
        <v>0</v>
      </c>
      <c r="P53" s="280">
        <f>IF(MNS!$E$8=1,IF('C-MNS'!P53="NS",100,IF('C-MNS'!P53="N",10,IF('C-MNS'!P53="c",1,0))),0)</f>
        <v>0</v>
      </c>
      <c r="Q53" s="280">
        <f>IF(MNS!$E$8=2,IF('C-MNS'!Q53="NS",100,IF('C-MNS'!Q53="N",10,IF('C-MNS'!Q53="c",1,0))),0)</f>
        <v>0</v>
      </c>
      <c r="R53" s="280">
        <f>IF(MNS!E$8=3,IF('C-MNS'!R53="NS",100,IF('C-MNS'!R53="N",10,IF('C-MNS'!R53="c",1,0))),0)</f>
        <v>0</v>
      </c>
      <c r="S53" s="280">
        <f>IF(MNS!$F$8=1,IF('C-MNS'!S53="NS",100,IF('C-MNS'!S53="N",10,IF('C-MNS'!S53="c",1,0))),0)</f>
        <v>0</v>
      </c>
      <c r="T53" s="280">
        <f>IF(MNS!$F$8=2,IF('C-MNS'!T53="NS",100,IF('C-MNS'!T53="N",10,IF('C-MNS'!T53="c",1,0))),0)</f>
        <v>0</v>
      </c>
      <c r="U53" s="280">
        <f>IF(MNS!F$8=3,IF('C-MNS'!U53="NS",100,IF('C-MNS'!U53="N",10,IF('C-MNS'!U53="c",1,0))),0)</f>
        <v>0</v>
      </c>
      <c r="V53" s="280">
        <f>IF(MNS!$G$8=1,IF('C-MNS'!V53="NS",100,IF('C-MNS'!V53="N",10,IF('C-MNS'!V53="c",1,0))),0)</f>
        <v>0</v>
      </c>
      <c r="W53" s="280">
        <f>IF(MNS!$G$8=2,IF('C-MNS'!W53="NS",100,IF('C-MNS'!W53="N",10,IF('C-MNS'!W53="c",1,0))),0)</f>
        <v>0</v>
      </c>
      <c r="X53" s="280">
        <f>IF(MNS!G$8=3,IF('C-MNS'!X53="NS",100,IF('C-MNS'!X53="N",10,IF('C-MNS'!X53="c",1,0))),0)</f>
        <v>0</v>
      </c>
      <c r="Y53" s="280">
        <f>IF(MNS!$H$8=1,IF('C-MNS'!Y53="NS",100,IF('C-MNS'!Y53="N",10,IF('C-MNS'!Y53="c",1,0))),0)</f>
        <v>0</v>
      </c>
      <c r="Z53" s="280">
        <f>IF(MNS!$H$8=2,IF('C-MNS'!Z53="NS",100,IF('C-MNS'!Z53="N",10,IF('C-MNS'!Z53="c",1,0))),0)</f>
        <v>0</v>
      </c>
      <c r="AA53" s="280">
        <f>IF(MNS!H$8=3,IF('C-MNS'!AA53="NS",100,IF('C-MNS'!AA53="N",10,IF('C-MNS'!AA53="c",1,0))),0)</f>
        <v>0</v>
      </c>
      <c r="AB53" s="280">
        <f>IF(MNS!$I$8=1,IF('C-MNS'!AB53="NS",100,IF('C-MNS'!AB53="N",10,IF('C-MNS'!AB53="c",1,0))),0)</f>
        <v>0</v>
      </c>
      <c r="AC53" s="280">
        <f>IF(MNS!$I$8=2,IF('C-MNS'!AC53="NS",100,IF('C-MNS'!AC53="N",10,IF('C-MNS'!AC53="c",1,0))),0)</f>
        <v>0</v>
      </c>
      <c r="AD53" s="280">
        <f>IF(MNS!I$8=3,IF('C-MNS'!AD53="NS",100,IF('C-MNS'!AD53="N",10,IF('C-MNS'!AD53="c",1,0))),0)</f>
        <v>0</v>
      </c>
      <c r="AE53" s="280">
        <f>IF(MNS!$J$8=1,IF('C-MNS'!AE53="NS",100,IF('C-MNS'!AE53="N",10,IF('C-MNS'!AE53="c",1,0))),0)</f>
        <v>0</v>
      </c>
      <c r="AF53" s="280">
        <f>IF(MNS!$J$8=2,IF('C-MNS'!AF53="NS",100,IF('C-MNS'!AF53="N",10,IF('C-MNS'!AF53="c",1,0))),0)</f>
        <v>0</v>
      </c>
      <c r="AG53" s="280">
        <f>IF(MNS!J$8=3,IF('C-MNS'!AG53="NS",100,IF('C-MNS'!AG53="N",10,IF('C-MNS'!AG53="c",1,0))),0)</f>
        <v>0</v>
      </c>
      <c r="AH53" s="280">
        <f>IF(MNS!$K$8=1,IF('C-MNS'!AH53="NS",100,IF('C-MNS'!AH53="N",10,IF('C-MNS'!AH53="c",1,0))),0)</f>
        <v>0</v>
      </c>
      <c r="AI53" s="280">
        <f>IF(MNS!$K$8=2,IF('C-MNS'!AI53="NS",100,IF('C-MNS'!AI53="N",10,IF('C-MNS'!AI53="c",1,0))),0)</f>
        <v>0</v>
      </c>
      <c r="AJ53" s="280">
        <f>IF(MNS!K$8=3,IF('C-MNS'!AJ53="NS",100,IF('C-MNS'!AJ53="N",10,IF('C-MNS'!AJ53="c",1,0))),0)</f>
        <v>0</v>
      </c>
      <c r="AK53" s="280">
        <f>IF(MNS!$L$8=1,IF('C-MNS'!AK53="NS",100,IF('C-MNS'!AK53="N",10,IF('C-MNS'!AK53="c",1,0))),0)</f>
        <v>0</v>
      </c>
      <c r="AL53" s="280">
        <f>IF(MNS!$L$8=2,IF('C-MNS'!AL53="NS",100,IF('C-MNS'!AL53="N",10,IF('C-MNS'!AL53="c",1,0))),0)</f>
        <v>0</v>
      </c>
      <c r="AM53" s="280">
        <f>IF(MNS!L$8=3,IF('C-MNS'!AM53="NS",100,IF('C-MNS'!AM53="N",10,IF('C-MNS'!AM53="c",1,0))),0)</f>
        <v>0</v>
      </c>
      <c r="AN53" s="280">
        <f>IF(MNS!$M$8=1,IF('C-MNS'!AN53="NS",100,IF('C-MNS'!AN53="N",10,IF('C-MNS'!AN53="c",1,0))),0)</f>
        <v>0</v>
      </c>
      <c r="AO53" s="280">
        <f>IF(MNS!$M$8=2,IF('C-MNS'!AO53="NS",100,IF('C-MNS'!AO53="N",10,IF('C-MNS'!AO53="c",1,0))),0)</f>
        <v>0</v>
      </c>
      <c r="AP53" s="280">
        <f>IF(MNS!M$8=3,IF('C-MNS'!AP53="NS",100,IF('C-MNS'!AP53="N",10,IF('C-MNS'!AP53="c",1,0))),0)</f>
        <v>0</v>
      </c>
      <c r="AQ53" s="280">
        <f>IF(MNS!$O$8=1,IF('C-MNS'!AQ53="NS",100,IF('C-MNS'!AQ53="N",10,IF('C-MNS'!AQ53="c",1,0))),0)</f>
        <v>0</v>
      </c>
      <c r="AR53" s="280">
        <f>IF(MNS!$O$8=2,IF('C-MNS'!AR53="NS",100,IF('C-MNS'!AR53="N",10,IF('C-MNS'!AR53="c",1,0))),0)</f>
        <v>0</v>
      </c>
      <c r="AS53" s="280">
        <f>IF(MNS!O$8=3,IF('C-MNS'!AS53="NS",100,IF('C-MNS'!AS53="N",10,IF('C-MNS'!AS53="c",1,0))),0)</f>
        <v>0</v>
      </c>
      <c r="AT53" s="280">
        <f>IF(MNS!$Z$8=1,IF('C-MNS'!AT53="NS",100,IF('C-MNS'!AT53="N",10,IF('C-MNS'!AT53="c",1,0))),0)</f>
        <v>0</v>
      </c>
      <c r="AU53" s="280">
        <f>IF(MNS!$Z$8=2,IF('C-MNS'!AU53="NS",100,IF('C-MNS'!AU53="N",10,IF('C-MNS'!AU53="c",1,0))),0)</f>
        <v>0</v>
      </c>
      <c r="AV53" s="280">
        <f>IF(MNS!Z$8=3,IF('C-MNS'!AV53="NS",100,IF('C-MNS'!AV53="N",10,IF('C-MNS'!AV53="c",1,0))),0)</f>
        <v>0</v>
      </c>
      <c r="AW53" s="280">
        <f>IF(MNS!$AH$8=1,IF('C-MNS'!AW53="NS",100,IF('C-MNS'!AW53="N",10,IF('C-MNS'!AW53="c",1,0))),0)</f>
        <v>0</v>
      </c>
      <c r="AX53" s="280">
        <f>IF(MNS!$AH$8=2,IF('C-MNS'!AX53="NS",100,IF('C-MNS'!AX53="N",10,IF('C-MNS'!AX53="c",1,0))),0)</f>
        <v>0</v>
      </c>
      <c r="AY53" s="280">
        <f>IF(MNS!$AH$8=3,IF('C-MNS'!AY53="NS",100,IF('C-MNS'!AY53="N",10,IF('C-MNS'!AY53="c",1,0))),0)</f>
        <v>0</v>
      </c>
      <c r="AZ53" s="256">
        <f t="shared" si="0"/>
        <v>0</v>
      </c>
      <c r="BA53" s="256">
        <f t="shared" si="1"/>
        <v>0</v>
      </c>
      <c r="BB53" s="256">
        <f t="shared" si="2"/>
        <v>0</v>
      </c>
      <c r="BC53" s="256">
        <f t="shared" si="3"/>
        <v>0</v>
      </c>
      <c r="BD53" s="258">
        <f>IF(AZ53&gt;0,IF(Perf_potenziale!AZ53&gt;0,IF(BA53&gt;=1,1,IF(BB53&gt;=Perf_potenziale!BB53,1,IF(BB53&gt;0,0.5,IF(BC53&gt;0,0.3,0)))),0),0)</f>
        <v>0</v>
      </c>
      <c r="BE53" s="258">
        <f>IF(BD53=1,3,IF(BD52=1,2,IF(BD51=1,1,0)))</f>
        <v>0</v>
      </c>
      <c r="BF53" s="281">
        <f>IF(BE53=0,BD53+BD52*0.1+BD51*0.01,0)</f>
        <v>0</v>
      </c>
      <c r="BG53" s="254"/>
      <c r="BH53" s="254"/>
      <c r="BI53" s="254"/>
      <c r="BJ53" s="99"/>
      <c r="BK53" s="254"/>
      <c r="BL53" s="342"/>
    </row>
    <row r="54" spans="1:64" ht="15.75" customHeight="1" thickBot="1">
      <c r="A54" s="590"/>
      <c r="B54" s="555"/>
      <c r="C54" s="532" t="s">
        <v>441</v>
      </c>
      <c r="D54" s="535" t="s">
        <v>127</v>
      </c>
      <c r="E54" s="287" t="s">
        <v>373</v>
      </c>
      <c r="F54" s="319" t="s">
        <v>442</v>
      </c>
      <c r="G54" s="289">
        <f>IF(MNS!$B$8=1,IF('C-MNS'!G54="NS",100,IF('C-MNS'!G54="N",10,IF('C-MNS'!G54="c",1,0))),0)</f>
        <v>0</v>
      </c>
      <c r="H54" s="289">
        <f>IF(MNS!$B$8=2,IF('C-MNS'!H54="NS",100,IF('C-MNS'!H54="N",10,IF('C-MNS'!H54="c",1,0))),0)</f>
        <v>0</v>
      </c>
      <c r="I54" s="289">
        <f>IF(MNS!B$8=3,IF('C-MNS'!I54="NS",100,IF('C-MNS'!I54="N",10,IF('C-MNS'!I54="c",1,0))),0)</f>
        <v>0</v>
      </c>
      <c r="J54" s="289">
        <f>IF(MNS!$C$8=1,IF('C-MNS'!J54="NS",100,IF('C-MNS'!J54="N",10,IF('C-MNS'!J54="c",1,0))),0)</f>
        <v>0</v>
      </c>
      <c r="K54" s="289">
        <f>IF(MNS!$C$8=2,IF('C-MNS'!K54="NS",100,IF('C-MNS'!K54="N",10,IF('C-MNS'!K54="c",1,0))),0)</f>
        <v>0</v>
      </c>
      <c r="L54" s="289">
        <f>IF(MNS!C$8=3,IF('C-MNS'!L54="NS",100,IF('C-MNS'!L54="N",10,IF('C-MNS'!L54="c",1,0))),0)</f>
        <v>0</v>
      </c>
      <c r="M54" s="289">
        <f>IF(MNS!$D$8=1,IF('C-MNS'!M54="NS",100,IF('C-MNS'!M54="N",10,IF('C-MNS'!M54="c",1,0))),0)</f>
        <v>0</v>
      </c>
      <c r="N54" s="289">
        <f>IF(MNS!$D$8=2,IF('C-MNS'!N54="NS",100,IF('C-MNS'!N54="N",10,IF('C-MNS'!N54="c",1,0))),0)</f>
        <v>0</v>
      </c>
      <c r="O54" s="289">
        <f>IF(MNS!D$8=3,IF('C-MNS'!O54="NS",100,IF('C-MNS'!O54="N",10,IF('C-MNS'!O54="c",1,0))),0)</f>
        <v>0</v>
      </c>
      <c r="P54" s="289">
        <f>IF(MNS!$E$8=1,IF('C-MNS'!P54="NS",100,IF('C-MNS'!P54="N",10,IF('C-MNS'!P54="c",1,0))),0)</f>
        <v>0</v>
      </c>
      <c r="Q54" s="289">
        <f>IF(MNS!$E$8=2,IF('C-MNS'!Q54="NS",100,IF('C-MNS'!Q54="N",10,IF('C-MNS'!Q54="c",1,0))),0)</f>
        <v>0</v>
      </c>
      <c r="R54" s="289">
        <f>IF(MNS!E$8=3,IF('C-MNS'!R54="NS",100,IF('C-MNS'!R54="N",10,IF('C-MNS'!R54="c",1,0))),0)</f>
        <v>0</v>
      </c>
      <c r="S54" s="289">
        <f>IF(MNS!$F$8=1,IF('C-MNS'!S54="NS",100,IF('C-MNS'!S54="N",10,IF('C-MNS'!S54="c",1,0))),0)</f>
        <v>0</v>
      </c>
      <c r="T54" s="289">
        <f>IF(MNS!$F$8=2,IF('C-MNS'!T54="NS",100,IF('C-MNS'!T54="N",10,IF('C-MNS'!T54="c",1,0))),0)</f>
        <v>0</v>
      </c>
      <c r="U54" s="289">
        <f>IF(MNS!F$8=3,IF('C-MNS'!U54="NS",100,IF('C-MNS'!U54="N",10,IF('C-MNS'!U54="c",1,0))),0)</f>
        <v>0</v>
      </c>
      <c r="V54" s="289">
        <f>IF(MNS!$G$8=1,IF('C-MNS'!V54="NS",100,IF('C-MNS'!V54="N",10,IF('C-MNS'!V54="c",1,0))),0)</f>
        <v>0</v>
      </c>
      <c r="W54" s="289">
        <f>IF(MNS!$G$8=2,IF('C-MNS'!W54="NS",100,IF('C-MNS'!W54="N",10,IF('C-MNS'!W54="c",1,0))),0)</f>
        <v>0</v>
      </c>
      <c r="X54" s="289">
        <f>IF(MNS!G$8=3,IF('C-MNS'!X54="NS",100,IF('C-MNS'!X54="N",10,IF('C-MNS'!X54="c",1,0))),0)</f>
        <v>0</v>
      </c>
      <c r="Y54" s="289">
        <f>IF(MNS!$H$8=1,IF('C-MNS'!Y54="NS",100,IF('C-MNS'!Y54="N",10,IF('C-MNS'!Y54="c",1,0))),0)</f>
        <v>0</v>
      </c>
      <c r="Z54" s="289">
        <f>IF(MNS!$H$8=2,IF('C-MNS'!Z54="NS",100,IF('C-MNS'!Z54="N",10,IF('C-MNS'!Z54="c",1,0))),0)</f>
        <v>0</v>
      </c>
      <c r="AA54" s="289">
        <f>IF(MNS!H$8=3,IF('C-MNS'!AA54="NS",100,IF('C-MNS'!AA54="N",10,IF('C-MNS'!AA54="c",1,0))),0)</f>
        <v>0</v>
      </c>
      <c r="AB54" s="289">
        <f>IF(MNS!$I$8=1,IF('C-MNS'!AB54="NS",100,IF('C-MNS'!AB54="N",10,IF('C-MNS'!AB54="c",1,0))),0)</f>
        <v>0</v>
      </c>
      <c r="AC54" s="289">
        <f>IF(MNS!$I$8=2,IF('C-MNS'!AC54="NS",100,IF('C-MNS'!AC54="N",10,IF('C-MNS'!AC54="c",1,0))),0)</f>
        <v>0</v>
      </c>
      <c r="AD54" s="289">
        <f>IF(MNS!I$8=3,IF('C-MNS'!AD54="NS",100,IF('C-MNS'!AD54="N",10,IF('C-MNS'!AD54="c",1,0))),0)</f>
        <v>0</v>
      </c>
      <c r="AE54" s="289">
        <f>IF(MNS!$J$8=1,IF('C-MNS'!AE54="NS",100,IF('C-MNS'!AE54="N",10,IF('C-MNS'!AE54="c",1,0))),0)</f>
        <v>0</v>
      </c>
      <c r="AF54" s="289">
        <f>IF(MNS!$J$8=2,IF('C-MNS'!AF54="NS",100,IF('C-MNS'!AF54="N",10,IF('C-MNS'!AF54="c",1,0))),0)</f>
        <v>0</v>
      </c>
      <c r="AG54" s="289">
        <f>IF(MNS!J$8=3,IF('C-MNS'!AG54="NS",100,IF('C-MNS'!AG54="N",10,IF('C-MNS'!AG54="c",1,0))),0)</f>
        <v>0</v>
      </c>
      <c r="AH54" s="289">
        <f>IF(MNS!$K$8=1,IF('C-MNS'!AH54="NS",100,IF('C-MNS'!AH54="N",10,IF('C-MNS'!AH54="c",1,0))),0)</f>
        <v>0</v>
      </c>
      <c r="AI54" s="289">
        <f>IF(MNS!$K$8=2,IF('C-MNS'!AI54="NS",100,IF('C-MNS'!AI54="N",10,IF('C-MNS'!AI54="c",1,0))),0)</f>
        <v>0</v>
      </c>
      <c r="AJ54" s="289">
        <f>IF(MNS!K$8=3,IF('C-MNS'!AJ54="NS",100,IF('C-MNS'!AJ54="N",10,IF('C-MNS'!AJ54="c",1,0))),0)</f>
        <v>0</v>
      </c>
      <c r="AK54" s="289">
        <f>IF(MNS!$L$8=1,IF('C-MNS'!AK54="NS",100,IF('C-MNS'!AK54="N",10,IF('C-MNS'!AK54="c",1,0))),0)</f>
        <v>0</v>
      </c>
      <c r="AL54" s="289">
        <f>IF(MNS!$L$8=2,IF('C-MNS'!AL54="NS",100,IF('C-MNS'!AL54="N",10,IF('C-MNS'!AL54="c",1,0))),0)</f>
        <v>0</v>
      </c>
      <c r="AM54" s="289">
        <f>IF(MNS!L$8=3,IF('C-MNS'!AM54="NS",100,IF('C-MNS'!AM54="N",10,IF('C-MNS'!AM54="c",1,0))),0)</f>
        <v>0</v>
      </c>
      <c r="AN54" s="289">
        <f>IF(MNS!$M$8=1,IF('C-MNS'!AN54="NS",100,IF('C-MNS'!AN54="N",10,IF('C-MNS'!AN54="c",1,0))),0)</f>
        <v>0</v>
      </c>
      <c r="AO54" s="289">
        <f>IF(MNS!$M$8=2,IF('C-MNS'!AO54="NS",100,IF('C-MNS'!AO54="N",10,IF('C-MNS'!AO54="c",1,0))),0)</f>
        <v>0</v>
      </c>
      <c r="AP54" s="289">
        <f>IF(MNS!M$8=3,IF('C-MNS'!AP54="NS",100,IF('C-MNS'!AP54="N",10,IF('C-MNS'!AP54="c",1,0))),0)</f>
        <v>0</v>
      </c>
      <c r="AQ54" s="289">
        <f>IF(MNS!$O$8=1,IF('C-MNS'!AQ54="NS",100,IF('C-MNS'!AQ54="N",10,IF('C-MNS'!AQ54="c",1,0))),0)</f>
        <v>0</v>
      </c>
      <c r="AR54" s="289">
        <f>IF(MNS!$O$8=2,IF('C-MNS'!AR54="NS",100,IF('C-MNS'!AR54="N",10,IF('C-MNS'!AR54="c",1,0))),0)</f>
        <v>0</v>
      </c>
      <c r="AS54" s="289">
        <f>IF(MNS!O$8=3,IF('C-MNS'!AS54="NS",100,IF('C-MNS'!AS54="N",10,IF('C-MNS'!AS54="c",1,0))),0)</f>
        <v>0</v>
      </c>
      <c r="AT54" s="289">
        <f>IF(MNS!$Z$8=1,IF('C-MNS'!AT54="NS",100,IF('C-MNS'!AT54="N",10,IF('C-MNS'!AT54="c",1,0))),0)</f>
        <v>0</v>
      </c>
      <c r="AU54" s="289">
        <f>IF(MNS!$Z$8=2,IF('C-MNS'!AU54="NS",100,IF('C-MNS'!AU54="N",10,IF('C-MNS'!AU54="c",1,0))),0)</f>
        <v>0</v>
      </c>
      <c r="AV54" s="289">
        <f>IF(MNS!Z$8=3,IF('C-MNS'!AV54="NS",100,IF('C-MNS'!AV54="N",10,IF('C-MNS'!AV54="c",1,0))),0)</f>
        <v>0</v>
      </c>
      <c r="AW54" s="289">
        <f>IF(MNS!$AH$8=1,IF('C-MNS'!AW54="NS",100,IF('C-MNS'!AW54="N",10,IF('C-MNS'!AW54="c",1,0))),0)</f>
        <v>0</v>
      </c>
      <c r="AX54" s="289">
        <f>IF(MNS!$AH$8=2,IF('C-MNS'!AX54="NS",100,IF('C-MNS'!AX54="N",10,IF('C-MNS'!AX54="c",1,0))),0)</f>
        <v>0</v>
      </c>
      <c r="AY54" s="289">
        <f>IF(MNS!$AH$8=3,IF('C-MNS'!AY54="NS",100,IF('C-MNS'!AY54="N",10,IF('C-MNS'!AY54="c",1,0))),0)</f>
        <v>0</v>
      </c>
      <c r="AZ54" s="290">
        <f t="shared" si="0"/>
        <v>0</v>
      </c>
      <c r="BA54" s="290">
        <f t="shared" si="1"/>
        <v>0</v>
      </c>
      <c r="BB54" s="290">
        <f t="shared" si="2"/>
        <v>0</v>
      </c>
      <c r="BC54" s="290">
        <f t="shared" si="3"/>
        <v>0</v>
      </c>
      <c r="BD54" s="291">
        <f>IF(AZ54&gt;0,IF(Perf_potenziale!AZ54&gt;0,IF(BA54&gt;=1,1,IF(BB54&gt;=Perf_potenziale!BB54,1,IF(BB54&gt;0,0.5,IF(BC54&gt;0,0.3,0)))),0),0)</f>
        <v>0</v>
      </c>
      <c r="BE54" s="291"/>
      <c r="BF54" s="292"/>
      <c r="BG54" s="254"/>
      <c r="BH54" s="254"/>
      <c r="BI54" s="254"/>
      <c r="BJ54" s="99"/>
      <c r="BK54" s="254"/>
      <c r="BL54" s="342"/>
    </row>
    <row r="55" spans="1:64" ht="15.75" customHeight="1" thickBot="1">
      <c r="A55" s="590"/>
      <c r="B55" s="555"/>
      <c r="C55" s="533"/>
      <c r="D55" s="536"/>
      <c r="E55" s="293" t="s">
        <v>375</v>
      </c>
      <c r="F55" s="294" t="s">
        <v>443</v>
      </c>
      <c r="G55" s="295">
        <f>IF(MNS!$B$8=1,IF('C-MNS'!G55="NS",100,IF('C-MNS'!G55="N",10,IF('C-MNS'!G55="c",1,0))),0)</f>
        <v>0</v>
      </c>
      <c r="H55" s="295">
        <f>IF(MNS!$B$8=2,IF('C-MNS'!H55="NS",100,IF('C-MNS'!H55="N",10,IF('C-MNS'!H55="c",1,0))),0)</f>
        <v>0</v>
      </c>
      <c r="I55" s="295">
        <f>IF(MNS!B$8=3,IF('C-MNS'!I55="NS",100,IF('C-MNS'!I55="N",10,IF('C-MNS'!I55="c",1,0))),0)</f>
        <v>0</v>
      </c>
      <c r="J55" s="295">
        <f>IF(MNS!$C$8=1,IF('C-MNS'!J55="NS",100,IF('C-MNS'!J55="N",10,IF('C-MNS'!J55="c",1,0))),0)</f>
        <v>0</v>
      </c>
      <c r="K55" s="295">
        <f>IF(MNS!$C$8=2,IF('C-MNS'!K55="NS",100,IF('C-MNS'!K55="N",10,IF('C-MNS'!K55="c",1,0))),0)</f>
        <v>0</v>
      </c>
      <c r="L55" s="295">
        <f>IF(MNS!C$8=3,IF('C-MNS'!L55="NS",100,IF('C-MNS'!L55="N",10,IF('C-MNS'!L55="c",1,0))),0)</f>
        <v>0</v>
      </c>
      <c r="M55" s="295">
        <f>IF(MNS!$D$8=1,IF('C-MNS'!M55="NS",100,IF('C-MNS'!M55="N",10,IF('C-MNS'!M55="c",1,0))),0)</f>
        <v>0</v>
      </c>
      <c r="N55" s="295">
        <f>IF(MNS!$D$8=2,IF('C-MNS'!N55="NS",100,IF('C-MNS'!N55="N",10,IF('C-MNS'!N55="c",1,0))),0)</f>
        <v>0</v>
      </c>
      <c r="O55" s="295">
        <f>IF(MNS!D$8=3,IF('C-MNS'!O55="NS",100,IF('C-MNS'!O55="N",10,IF('C-MNS'!O55="c",1,0))),0)</f>
        <v>0</v>
      </c>
      <c r="P55" s="295">
        <f>IF(MNS!$E$8=1,IF('C-MNS'!P55="NS",100,IF('C-MNS'!P55="N",10,IF('C-MNS'!P55="c",1,0))),0)</f>
        <v>0</v>
      </c>
      <c r="Q55" s="295">
        <f>IF(MNS!$E$8=2,IF('C-MNS'!Q55="NS",100,IF('C-MNS'!Q55="N",10,IF('C-MNS'!Q55="c",1,0))),0)</f>
        <v>0</v>
      </c>
      <c r="R55" s="295">
        <f>IF(MNS!E$8=3,IF('C-MNS'!R55="NS",100,IF('C-MNS'!R55="N",10,IF('C-MNS'!R55="c",1,0))),0)</f>
        <v>0</v>
      </c>
      <c r="S55" s="295">
        <f>IF(MNS!$F$8=1,IF('C-MNS'!S55="NS",100,IF('C-MNS'!S55="N",10,IF('C-MNS'!S55="c",1,0))),0)</f>
        <v>0</v>
      </c>
      <c r="T55" s="295">
        <f>IF(MNS!$F$8=2,IF('C-MNS'!T55="NS",100,IF('C-MNS'!T55="N",10,IF('C-MNS'!T55="c",1,0))),0)</f>
        <v>0</v>
      </c>
      <c r="U55" s="295">
        <f>IF(MNS!F$8=3,IF('C-MNS'!U55="NS",100,IF('C-MNS'!U55="N",10,IF('C-MNS'!U55="c",1,0))),0)</f>
        <v>0</v>
      </c>
      <c r="V55" s="295">
        <f>IF(MNS!$G$8=1,IF('C-MNS'!V55="NS",100,IF('C-MNS'!V55="N",10,IF('C-MNS'!V55="c",1,0))),0)</f>
        <v>0</v>
      </c>
      <c r="W55" s="295">
        <f>IF(MNS!$G$8=2,IF('C-MNS'!W55="NS",100,IF('C-MNS'!W55="N",10,IF('C-MNS'!W55="c",1,0))),0)</f>
        <v>0</v>
      </c>
      <c r="X55" s="295">
        <f>IF(MNS!G$8=3,IF('C-MNS'!X55="NS",100,IF('C-MNS'!X55="N",10,IF('C-MNS'!X55="c",1,0))),0)</f>
        <v>0</v>
      </c>
      <c r="Y55" s="295">
        <f>IF(MNS!$H$8=1,IF('C-MNS'!Y55="NS",100,IF('C-MNS'!Y55="N",10,IF('C-MNS'!Y55="c",1,0))),0)</f>
        <v>0</v>
      </c>
      <c r="Z55" s="295">
        <f>IF(MNS!$H$8=2,IF('C-MNS'!Z55="NS",100,IF('C-MNS'!Z55="N",10,IF('C-MNS'!Z55="c",1,0))),0)</f>
        <v>0</v>
      </c>
      <c r="AA55" s="295">
        <f>IF(MNS!H$8=3,IF('C-MNS'!AA55="NS",100,IF('C-MNS'!AA55="N",10,IF('C-MNS'!AA55="c",1,0))),0)</f>
        <v>0</v>
      </c>
      <c r="AB55" s="295">
        <f>IF(MNS!$I$8=1,IF('C-MNS'!AB55="NS",100,IF('C-MNS'!AB55="N",10,IF('C-MNS'!AB55="c",1,0))),0)</f>
        <v>0</v>
      </c>
      <c r="AC55" s="295">
        <f>IF(MNS!$I$8=2,IF('C-MNS'!AC55="NS",100,IF('C-MNS'!AC55="N",10,IF('C-MNS'!AC55="c",1,0))),0)</f>
        <v>0</v>
      </c>
      <c r="AD55" s="295">
        <f>IF(MNS!I$8=3,IF('C-MNS'!AD55="NS",100,IF('C-MNS'!AD55="N",10,IF('C-MNS'!AD55="c",1,0))),0)</f>
        <v>0</v>
      </c>
      <c r="AE55" s="295">
        <f>IF(MNS!$J$8=1,IF('C-MNS'!AE55="NS",100,IF('C-MNS'!AE55="N",10,IF('C-MNS'!AE55="c",1,0))),0)</f>
        <v>0</v>
      </c>
      <c r="AF55" s="295">
        <f>IF(MNS!$J$8=2,IF('C-MNS'!AF55="NS",100,IF('C-MNS'!AF55="N",10,IF('C-MNS'!AF55="c",1,0))),0)</f>
        <v>0</v>
      </c>
      <c r="AG55" s="295">
        <f>IF(MNS!J$8=3,IF('C-MNS'!AG55="NS",100,IF('C-MNS'!AG55="N",10,IF('C-MNS'!AG55="c",1,0))),0)</f>
        <v>0</v>
      </c>
      <c r="AH55" s="295">
        <f>IF(MNS!$K$8=1,IF('C-MNS'!AH55="NS",100,IF('C-MNS'!AH55="N",10,IF('C-MNS'!AH55="c",1,0))),0)</f>
        <v>0</v>
      </c>
      <c r="AI55" s="295">
        <f>IF(MNS!$K$8=2,IF('C-MNS'!AI55="NS",100,IF('C-MNS'!AI55="N",10,IF('C-MNS'!AI55="c",1,0))),0)</f>
        <v>0</v>
      </c>
      <c r="AJ55" s="295">
        <f>IF(MNS!K$8=3,IF('C-MNS'!AJ55="NS",100,IF('C-MNS'!AJ55="N",10,IF('C-MNS'!AJ55="c",1,0))),0)</f>
        <v>0</v>
      </c>
      <c r="AK55" s="295">
        <f>IF(MNS!$L$8=1,IF('C-MNS'!AK55="NS",100,IF('C-MNS'!AK55="N",10,IF('C-MNS'!AK55="c",1,0))),0)</f>
        <v>0</v>
      </c>
      <c r="AL55" s="295">
        <f>IF(MNS!$L$8=2,IF('C-MNS'!AL55="NS",100,IF('C-MNS'!AL55="N",10,IF('C-MNS'!AL55="c",1,0))),0)</f>
        <v>0</v>
      </c>
      <c r="AM55" s="295">
        <f>IF(MNS!L$8=3,IF('C-MNS'!AM55="NS",100,IF('C-MNS'!AM55="N",10,IF('C-MNS'!AM55="c",1,0))),0)</f>
        <v>0</v>
      </c>
      <c r="AN55" s="295">
        <f>IF(MNS!$M$8=1,IF('C-MNS'!AN55="NS",100,IF('C-MNS'!AN55="N",10,IF('C-MNS'!AN55="c",1,0))),0)</f>
        <v>0</v>
      </c>
      <c r="AO55" s="295">
        <f>IF(MNS!$M$8=2,IF('C-MNS'!AO55="NS",100,IF('C-MNS'!AO55="N",10,IF('C-MNS'!AO55="c",1,0))),0)</f>
        <v>0</v>
      </c>
      <c r="AP55" s="295">
        <f>IF(MNS!M$8=3,IF('C-MNS'!AP55="NS",100,IF('C-MNS'!AP55="N",10,IF('C-MNS'!AP55="c",1,0))),0)</f>
        <v>0</v>
      </c>
      <c r="AQ55" s="295">
        <f>IF(MNS!$O$8=1,IF('C-MNS'!AQ55="NS",100,IF('C-MNS'!AQ55="N",10,IF('C-MNS'!AQ55="c",1,0))),0)</f>
        <v>0</v>
      </c>
      <c r="AR55" s="295">
        <f>IF(MNS!$O$8=2,IF('C-MNS'!AR55="NS",100,IF('C-MNS'!AR55="N",10,IF('C-MNS'!AR55="c",1,0))),0)</f>
        <v>0</v>
      </c>
      <c r="AS55" s="295">
        <f>IF(MNS!O$8=3,IF('C-MNS'!AS55="NS",100,IF('C-MNS'!AS55="N",10,IF('C-MNS'!AS55="c",1,0))),0)</f>
        <v>0</v>
      </c>
      <c r="AT55" s="295">
        <f>IF(MNS!$Z$8=1,IF('C-MNS'!AT55="NS",100,IF('C-MNS'!AT55="N",10,IF('C-MNS'!AT55="c",1,0))),0)</f>
        <v>0</v>
      </c>
      <c r="AU55" s="295">
        <f>IF(MNS!$Z$8=2,IF('C-MNS'!AU55="NS",100,IF('C-MNS'!AU55="N",10,IF('C-MNS'!AU55="c",1,0))),0)</f>
        <v>0</v>
      </c>
      <c r="AV55" s="295">
        <f>IF(MNS!Z$8=3,IF('C-MNS'!AV55="NS",100,IF('C-MNS'!AV55="N",10,IF('C-MNS'!AV55="c",1,0))),0)</f>
        <v>0</v>
      </c>
      <c r="AW55" s="295">
        <f>IF(MNS!$AH$8=1,IF('C-MNS'!AW55="NS",100,IF('C-MNS'!AW55="N",10,IF('C-MNS'!AW55="c",1,0))),0)</f>
        <v>0</v>
      </c>
      <c r="AX55" s="295">
        <f>IF(MNS!$AH$8=2,IF('C-MNS'!AX55="NS",100,IF('C-MNS'!AX55="N",10,IF('C-MNS'!AX55="c",1,0))),0)</f>
        <v>0</v>
      </c>
      <c r="AY55" s="295">
        <f>IF(MNS!$AH$8=3,IF('C-MNS'!AY55="NS",100,IF('C-MNS'!AY55="N",10,IF('C-MNS'!AY55="c",1,0))),0)</f>
        <v>0</v>
      </c>
      <c r="AZ55" s="296">
        <f t="shared" si="0"/>
        <v>0</v>
      </c>
      <c r="BA55" s="296">
        <f t="shared" si="1"/>
        <v>0</v>
      </c>
      <c r="BB55" s="296">
        <f t="shared" si="2"/>
        <v>0</v>
      </c>
      <c r="BC55" s="296">
        <f t="shared" si="3"/>
        <v>0</v>
      </c>
      <c r="BD55" s="297">
        <f>IF(AZ55&gt;0,IF(Perf_potenziale!AZ55&gt;0,IF(BA55&gt;=1,1,IF(BB55&gt;=Perf_potenziale!BB55,1,IF(BB55&gt;0,0.5,IF(BC55&gt;0,0.3,0)))),0),0)</f>
        <v>0</v>
      </c>
      <c r="BE55" s="297"/>
      <c r="BF55" s="298"/>
      <c r="BG55" s="254"/>
      <c r="BH55" s="254"/>
      <c r="BI55" s="254"/>
      <c r="BJ55" s="99"/>
      <c r="BK55" s="254"/>
      <c r="BL55" s="342"/>
    </row>
    <row r="56" spans="1:64" ht="15.75" customHeight="1">
      <c r="A56" s="590"/>
      <c r="B56" s="555"/>
      <c r="C56" s="562"/>
      <c r="D56" s="564"/>
      <c r="E56" s="299" t="s">
        <v>377</v>
      </c>
      <c r="F56" s="300" t="s">
        <v>444</v>
      </c>
      <c r="G56" s="301">
        <f>IF(MNS!$B$8=1,IF('C-MNS'!G56="NS",100,IF('C-MNS'!G56="N",10,IF('C-MNS'!G56="c",1,0))),0)</f>
        <v>0</v>
      </c>
      <c r="H56" s="301">
        <f>IF(MNS!$B$8=2,IF('C-MNS'!H56="NS",100,IF('C-MNS'!H56="N",10,IF('C-MNS'!H56="c",1,0))),0)</f>
        <v>0</v>
      </c>
      <c r="I56" s="301">
        <f>IF(MNS!B$8=3,IF('C-MNS'!I56="NS",100,IF('C-MNS'!I56="N",10,IF('C-MNS'!I56="c",1,0))),0)</f>
        <v>0</v>
      </c>
      <c r="J56" s="301">
        <f>IF(MNS!$C$8=1,IF('C-MNS'!J56="NS",100,IF('C-MNS'!J56="N",10,IF('C-MNS'!J56="c",1,0))),0)</f>
        <v>0</v>
      </c>
      <c r="K56" s="301">
        <f>IF(MNS!$C$8=2,IF('C-MNS'!K56="NS",100,IF('C-MNS'!K56="N",10,IF('C-MNS'!K56="c",1,0))),0)</f>
        <v>0</v>
      </c>
      <c r="L56" s="301">
        <f>IF(MNS!C$8=3,IF('C-MNS'!L56="NS",100,IF('C-MNS'!L56="N",10,IF('C-MNS'!L56="c",1,0))),0)</f>
        <v>0</v>
      </c>
      <c r="M56" s="301">
        <f>IF(MNS!$D$8=1,IF('C-MNS'!M56="NS",100,IF('C-MNS'!M56="N",10,IF('C-MNS'!M56="c",1,0))),0)</f>
        <v>0</v>
      </c>
      <c r="N56" s="301">
        <f>IF(MNS!$D$8=2,IF('C-MNS'!N56="NS",100,IF('C-MNS'!N56="N",10,IF('C-MNS'!N56="c",1,0))),0)</f>
        <v>0</v>
      </c>
      <c r="O56" s="301">
        <f>IF(MNS!D$8=3,IF('C-MNS'!O56="NS",100,IF('C-MNS'!O56="N",10,IF('C-MNS'!O56="c",1,0))),0)</f>
        <v>0</v>
      </c>
      <c r="P56" s="301">
        <f>IF(MNS!$E$8=1,IF('C-MNS'!P56="NS",100,IF('C-MNS'!P56="N",10,IF('C-MNS'!P56="c",1,0))),0)</f>
        <v>0</v>
      </c>
      <c r="Q56" s="301">
        <f>IF(MNS!$E$8=2,IF('C-MNS'!Q56="NS",100,IF('C-MNS'!Q56="N",10,IF('C-MNS'!Q56="c",1,0))),0)</f>
        <v>0</v>
      </c>
      <c r="R56" s="301">
        <f>IF(MNS!E$8=3,IF('C-MNS'!R56="NS",100,IF('C-MNS'!R56="N",10,IF('C-MNS'!R56="c",1,0))),0)</f>
        <v>0</v>
      </c>
      <c r="S56" s="301">
        <f>IF(MNS!$F$8=1,IF('C-MNS'!S56="NS",100,IF('C-MNS'!S56="N",10,IF('C-MNS'!S56="c",1,0))),0)</f>
        <v>0</v>
      </c>
      <c r="T56" s="301">
        <f>IF(MNS!$F$8=2,IF('C-MNS'!T56="NS",100,IF('C-MNS'!T56="N",10,IF('C-MNS'!T56="c",1,0))),0)</f>
        <v>0</v>
      </c>
      <c r="U56" s="301">
        <f>IF(MNS!F$8=3,IF('C-MNS'!U56="NS",100,IF('C-MNS'!U56="N",10,IF('C-MNS'!U56="c",1,0))),0)</f>
        <v>0</v>
      </c>
      <c r="V56" s="301">
        <f>IF(MNS!$G$8=1,IF('C-MNS'!V56="NS",100,IF('C-MNS'!V56="N",10,IF('C-MNS'!V56="c",1,0))),0)</f>
        <v>0</v>
      </c>
      <c r="W56" s="301">
        <f>IF(MNS!$G$8=2,IF('C-MNS'!W56="NS",100,IF('C-MNS'!W56="N",10,IF('C-MNS'!W56="c",1,0))),0)</f>
        <v>0</v>
      </c>
      <c r="X56" s="301">
        <f>IF(MNS!G$8=3,IF('C-MNS'!X56="NS",100,IF('C-MNS'!X56="N",10,IF('C-MNS'!X56="c",1,0))),0)</f>
        <v>0</v>
      </c>
      <c r="Y56" s="301">
        <f>IF(MNS!$H$8=1,IF('C-MNS'!Y56="NS",100,IF('C-MNS'!Y56="N",10,IF('C-MNS'!Y56="c",1,0))),0)</f>
        <v>0</v>
      </c>
      <c r="Z56" s="301">
        <f>IF(MNS!$H$8=2,IF('C-MNS'!Z56="NS",100,IF('C-MNS'!Z56="N",10,IF('C-MNS'!Z56="c",1,0))),0)</f>
        <v>0</v>
      </c>
      <c r="AA56" s="301">
        <f>IF(MNS!H$8=3,IF('C-MNS'!AA56="NS",100,IF('C-MNS'!AA56="N",10,IF('C-MNS'!AA56="c",1,0))),0)</f>
        <v>0</v>
      </c>
      <c r="AB56" s="301">
        <f>IF(MNS!$I$8=1,IF('C-MNS'!AB56="NS",100,IF('C-MNS'!AB56="N",10,IF('C-MNS'!AB56="c",1,0))),0)</f>
        <v>0</v>
      </c>
      <c r="AC56" s="301">
        <f>IF(MNS!$I$8=2,IF('C-MNS'!AC56="NS",100,IF('C-MNS'!AC56="N",10,IF('C-MNS'!AC56="c",1,0))),0)</f>
        <v>0</v>
      </c>
      <c r="AD56" s="301">
        <f>IF(MNS!I$8=3,IF('C-MNS'!AD56="NS",100,IF('C-MNS'!AD56="N",10,IF('C-MNS'!AD56="c",1,0))),0)</f>
        <v>0</v>
      </c>
      <c r="AE56" s="301">
        <f>IF(MNS!$J$8=1,IF('C-MNS'!AE56="NS",100,IF('C-MNS'!AE56="N",10,IF('C-MNS'!AE56="c",1,0))),0)</f>
        <v>0</v>
      </c>
      <c r="AF56" s="301">
        <f>IF(MNS!$J$8=2,IF('C-MNS'!AF56="NS",100,IF('C-MNS'!AF56="N",10,IF('C-MNS'!AF56="c",1,0))),0)</f>
        <v>0</v>
      </c>
      <c r="AG56" s="301">
        <f>IF(MNS!J$8=3,IF('C-MNS'!AG56="NS",100,IF('C-MNS'!AG56="N",10,IF('C-MNS'!AG56="c",1,0))),0)</f>
        <v>0</v>
      </c>
      <c r="AH56" s="301">
        <f>IF(MNS!$K$8=1,IF('C-MNS'!AH56="NS",100,IF('C-MNS'!AH56="N",10,IF('C-MNS'!AH56="c",1,0))),0)</f>
        <v>0</v>
      </c>
      <c r="AI56" s="301">
        <f>IF(MNS!$K$8=2,IF('C-MNS'!AI56="NS",100,IF('C-MNS'!AI56="N",10,IF('C-MNS'!AI56="c",1,0))),0)</f>
        <v>0</v>
      </c>
      <c r="AJ56" s="301">
        <f>IF(MNS!K$8=3,IF('C-MNS'!AJ56="NS",100,IF('C-MNS'!AJ56="N",10,IF('C-MNS'!AJ56="c",1,0))),0)</f>
        <v>0</v>
      </c>
      <c r="AK56" s="301">
        <f>IF(MNS!$L$8=1,IF('C-MNS'!AK56="NS",100,IF('C-MNS'!AK56="N",10,IF('C-MNS'!AK56="c",1,0))),0)</f>
        <v>0</v>
      </c>
      <c r="AL56" s="301">
        <f>IF(MNS!$L$8=2,IF('C-MNS'!AL56="NS",100,IF('C-MNS'!AL56="N",10,IF('C-MNS'!AL56="c",1,0))),0)</f>
        <v>0</v>
      </c>
      <c r="AM56" s="301">
        <f>IF(MNS!L$8=3,IF('C-MNS'!AM56="NS",100,IF('C-MNS'!AM56="N",10,IF('C-MNS'!AM56="c",1,0))),0)</f>
        <v>0</v>
      </c>
      <c r="AN56" s="301">
        <f>IF(MNS!$M$8=1,IF('C-MNS'!AN56="NS",100,IF('C-MNS'!AN56="N",10,IF('C-MNS'!AN56="c",1,0))),0)</f>
        <v>0</v>
      </c>
      <c r="AO56" s="301">
        <f>IF(MNS!$M$8=2,IF('C-MNS'!AO56="NS",100,IF('C-MNS'!AO56="N",10,IF('C-MNS'!AO56="c",1,0))),0)</f>
        <v>0</v>
      </c>
      <c r="AP56" s="301">
        <f>IF(MNS!M$8=3,IF('C-MNS'!AP56="NS",100,IF('C-MNS'!AP56="N",10,IF('C-MNS'!AP56="c",1,0))),0)</f>
        <v>0</v>
      </c>
      <c r="AQ56" s="301">
        <f>IF(MNS!$O$8=1,IF('C-MNS'!AQ56="NS",100,IF('C-MNS'!AQ56="N",10,IF('C-MNS'!AQ56="c",1,0))),0)</f>
        <v>0</v>
      </c>
      <c r="AR56" s="301">
        <f>IF(MNS!$O$8=2,IF('C-MNS'!AR56="NS",100,IF('C-MNS'!AR56="N",10,IF('C-MNS'!AR56="c",1,0))),0)</f>
        <v>0</v>
      </c>
      <c r="AS56" s="301">
        <f>IF(MNS!O$8=3,IF('C-MNS'!AS56="NS",100,IF('C-MNS'!AS56="N",10,IF('C-MNS'!AS56="c",1,0))),0)</f>
        <v>0</v>
      </c>
      <c r="AT56" s="301">
        <f>IF(MNS!$Z$8=1,IF('C-MNS'!AT56="NS",100,IF('C-MNS'!AT56="N",10,IF('C-MNS'!AT56="c",1,0))),0)</f>
        <v>0</v>
      </c>
      <c r="AU56" s="301">
        <f>IF(MNS!$Z$8=2,IF('C-MNS'!AU56="NS",100,IF('C-MNS'!AU56="N",10,IF('C-MNS'!AU56="c",1,0))),0)</f>
        <v>0</v>
      </c>
      <c r="AV56" s="301">
        <f>IF(MNS!Z$8=3,IF('C-MNS'!AV56="NS",100,IF('C-MNS'!AV56="N",10,IF('C-MNS'!AV56="c",1,0))),0)</f>
        <v>0</v>
      </c>
      <c r="AW56" s="301">
        <f>IF(MNS!$AH$8=1,IF('C-MNS'!AW56="NS",100,IF('C-MNS'!AW56="N",10,IF('C-MNS'!AW56="c",1,0))),0)</f>
        <v>0</v>
      </c>
      <c r="AX56" s="301">
        <f>IF(MNS!$AH$8=2,IF('C-MNS'!AX56="NS",100,IF('C-MNS'!AX56="N",10,IF('C-MNS'!AX56="c",1,0))),0)</f>
        <v>0</v>
      </c>
      <c r="AY56" s="301">
        <f>IF(MNS!$AH$8=3,IF('C-MNS'!AY56="NS",100,IF('C-MNS'!AY56="N",10,IF('C-MNS'!AY56="c",1,0))),0)</f>
        <v>0</v>
      </c>
      <c r="AZ56" s="302">
        <f t="shared" si="0"/>
        <v>0</v>
      </c>
      <c r="BA56" s="302">
        <f t="shared" si="1"/>
        <v>0</v>
      </c>
      <c r="BB56" s="302">
        <f t="shared" si="2"/>
        <v>0</v>
      </c>
      <c r="BC56" s="302">
        <f t="shared" si="3"/>
        <v>0</v>
      </c>
      <c r="BD56" s="303">
        <f>IF(AZ56&gt;0,IF(Perf_potenziale!AZ56&gt;0,IF(BA56&gt;=1,1,IF(BB56&gt;=Perf_potenziale!BB56,1,IF(BB56&gt;0,0.5,IF(BC56&gt;0,0.3,0)))),0),0)</f>
        <v>0</v>
      </c>
      <c r="BE56" s="303">
        <f>IF(BD56=1,3,IF(BD55=1,2,IF(BD54=1,1,0)))</f>
        <v>0</v>
      </c>
      <c r="BF56" s="304">
        <f>IF(BE56=0,BD56+BD55*0.1+BD54*0.01,0)</f>
        <v>0</v>
      </c>
      <c r="BG56" s="254"/>
      <c r="BH56" s="254"/>
      <c r="BI56" s="254"/>
      <c r="BJ56" s="99"/>
      <c r="BK56" s="254"/>
      <c r="BL56" s="342"/>
    </row>
    <row r="57" spans="1:64" ht="15.75" customHeight="1" thickBot="1">
      <c r="A57" s="590"/>
      <c r="B57" s="555"/>
      <c r="C57" s="567" t="s">
        <v>445</v>
      </c>
      <c r="D57" s="568" t="s">
        <v>129</v>
      </c>
      <c r="E57" s="274" t="s">
        <v>373</v>
      </c>
      <c r="F57" s="275" t="s">
        <v>446</v>
      </c>
      <c r="G57" s="276">
        <f>IF(MNS!$B$8=1,IF('C-MNS'!G57="NS",100,IF('C-MNS'!G57="N",10,IF('C-MNS'!G57="c",1,0))),0)</f>
        <v>0</v>
      </c>
      <c r="H57" s="276">
        <f>IF(MNS!$B$8=2,IF('C-MNS'!H57="NS",100,IF('C-MNS'!H57="N",10,IF('C-MNS'!H57="c",1,0))),0)</f>
        <v>0</v>
      </c>
      <c r="I57" s="276">
        <f>IF(MNS!B$8=3,IF('C-MNS'!I57="NS",100,IF('C-MNS'!I57="N",10,IF('C-MNS'!I57="c",1,0))),0)</f>
        <v>0</v>
      </c>
      <c r="J57" s="276">
        <f>IF(MNS!$C$8=1,IF('C-MNS'!J57="NS",100,IF('C-MNS'!J57="N",10,IF('C-MNS'!J57="c",1,0))),0)</f>
        <v>0</v>
      </c>
      <c r="K57" s="276">
        <f>IF(MNS!$C$8=2,IF('C-MNS'!K57="NS",100,IF('C-MNS'!K57="N",10,IF('C-MNS'!K57="c",1,0))),0)</f>
        <v>0</v>
      </c>
      <c r="L57" s="276">
        <f>IF(MNS!C$8=3,IF('C-MNS'!L57="NS",100,IF('C-MNS'!L57="N",10,IF('C-MNS'!L57="c",1,0))),0)</f>
        <v>0</v>
      </c>
      <c r="M57" s="276">
        <f>IF(MNS!$D$8=1,IF('C-MNS'!M57="NS",100,IF('C-MNS'!M57="N",10,IF('C-MNS'!M57="c",1,0))),0)</f>
        <v>0</v>
      </c>
      <c r="N57" s="276">
        <f>IF(MNS!$D$8=2,IF('C-MNS'!N57="NS",100,IF('C-MNS'!N57="N",10,IF('C-MNS'!N57="c",1,0))),0)</f>
        <v>0</v>
      </c>
      <c r="O57" s="276">
        <f>IF(MNS!D$8=3,IF('C-MNS'!O57="NS",100,IF('C-MNS'!O57="N",10,IF('C-MNS'!O57="c",1,0))),0)</f>
        <v>0</v>
      </c>
      <c r="P57" s="276">
        <f>IF(MNS!$E$8=1,IF('C-MNS'!P57="NS",100,IF('C-MNS'!P57="N",10,IF('C-MNS'!P57="c",1,0))),0)</f>
        <v>0</v>
      </c>
      <c r="Q57" s="276">
        <f>IF(MNS!$E$8=2,IF('C-MNS'!Q57="NS",100,IF('C-MNS'!Q57="N",10,IF('C-MNS'!Q57="c",1,0))),0)</f>
        <v>0</v>
      </c>
      <c r="R57" s="276">
        <f>IF(MNS!E$8=3,IF('C-MNS'!R57="NS",100,IF('C-MNS'!R57="N",10,IF('C-MNS'!R57="c",1,0))),0)</f>
        <v>0</v>
      </c>
      <c r="S57" s="276">
        <f>IF(MNS!$F$8=1,IF('C-MNS'!S57="NS",100,IF('C-MNS'!S57="N",10,IF('C-MNS'!S57="c",1,0))),0)</f>
        <v>0</v>
      </c>
      <c r="T57" s="276">
        <f>IF(MNS!$F$8=2,IF('C-MNS'!T57="NS",100,IF('C-MNS'!T57="N",10,IF('C-MNS'!T57="c",1,0))),0)</f>
        <v>0</v>
      </c>
      <c r="U57" s="276">
        <f>IF(MNS!F$8=3,IF('C-MNS'!U57="NS",100,IF('C-MNS'!U57="N",10,IF('C-MNS'!U57="c",1,0))),0)</f>
        <v>0</v>
      </c>
      <c r="V57" s="276">
        <f>IF(MNS!$G$8=1,IF('C-MNS'!V57="NS",100,IF('C-MNS'!V57="N",10,IF('C-MNS'!V57="c",1,0))),0)</f>
        <v>0</v>
      </c>
      <c r="W57" s="276">
        <f>IF(MNS!$G$8=2,IF('C-MNS'!W57="NS",100,IF('C-MNS'!W57="N",10,IF('C-MNS'!W57="c",1,0))),0)</f>
        <v>0</v>
      </c>
      <c r="X57" s="276">
        <f>IF(MNS!G$8=3,IF('C-MNS'!X57="NS",100,IF('C-MNS'!X57="N",10,IF('C-MNS'!X57="c",1,0))),0)</f>
        <v>0</v>
      </c>
      <c r="Y57" s="276">
        <f>IF(MNS!$H$8=1,IF('C-MNS'!Y57="NS",100,IF('C-MNS'!Y57="N",10,IF('C-MNS'!Y57="c",1,0))),0)</f>
        <v>0</v>
      </c>
      <c r="Z57" s="276">
        <f>IF(MNS!$H$8=2,IF('C-MNS'!Z57="NS",100,IF('C-MNS'!Z57="N",10,IF('C-MNS'!Z57="c",1,0))),0)</f>
        <v>0</v>
      </c>
      <c r="AA57" s="276">
        <f>IF(MNS!H$8=3,IF('C-MNS'!AA57="NS",100,IF('C-MNS'!AA57="N",10,IF('C-MNS'!AA57="c",1,0))),0)</f>
        <v>0</v>
      </c>
      <c r="AB57" s="276">
        <f>IF(MNS!$I$8=1,IF('C-MNS'!AB57="NS",100,IF('C-MNS'!AB57="N",10,IF('C-MNS'!AB57="c",1,0))),0)</f>
        <v>0</v>
      </c>
      <c r="AC57" s="276">
        <f>IF(MNS!$I$8=2,IF('C-MNS'!AC57="NS",100,IF('C-MNS'!AC57="N",10,IF('C-MNS'!AC57="c",1,0))),0)</f>
        <v>0</v>
      </c>
      <c r="AD57" s="276">
        <f>IF(MNS!I$8=3,IF('C-MNS'!AD57="NS",100,IF('C-MNS'!AD57="N",10,IF('C-MNS'!AD57="c",1,0))),0)</f>
        <v>0</v>
      </c>
      <c r="AE57" s="276">
        <f>IF(MNS!$J$8=1,IF('C-MNS'!AE57="NS",100,IF('C-MNS'!AE57="N",10,IF('C-MNS'!AE57="c",1,0))),0)</f>
        <v>0</v>
      </c>
      <c r="AF57" s="276">
        <f>IF(MNS!$J$8=2,IF('C-MNS'!AF57="NS",100,IF('C-MNS'!AF57="N",10,IF('C-MNS'!AF57="c",1,0))),0)</f>
        <v>0</v>
      </c>
      <c r="AG57" s="276">
        <f>IF(MNS!J$8=3,IF('C-MNS'!AG57="NS",100,IF('C-MNS'!AG57="N",10,IF('C-MNS'!AG57="c",1,0))),0)</f>
        <v>0</v>
      </c>
      <c r="AH57" s="276">
        <f>IF(MNS!$K$8=1,IF('C-MNS'!AH57="NS",100,IF('C-MNS'!AH57="N",10,IF('C-MNS'!AH57="c",1,0))),0)</f>
        <v>0</v>
      </c>
      <c r="AI57" s="276">
        <f>IF(MNS!$K$8=2,IF('C-MNS'!AI57="NS",100,IF('C-MNS'!AI57="N",10,IF('C-MNS'!AI57="c",1,0))),0)</f>
        <v>0</v>
      </c>
      <c r="AJ57" s="276">
        <f>IF(MNS!K$8=3,IF('C-MNS'!AJ57="NS",100,IF('C-MNS'!AJ57="N",10,IF('C-MNS'!AJ57="c",1,0))),0)</f>
        <v>0</v>
      </c>
      <c r="AK57" s="276">
        <f>IF(MNS!$L$8=1,IF('C-MNS'!AK57="NS",100,IF('C-MNS'!AK57="N",10,IF('C-MNS'!AK57="c",1,0))),0)</f>
        <v>0</v>
      </c>
      <c r="AL57" s="276">
        <f>IF(MNS!$L$8=2,IF('C-MNS'!AL57="NS",100,IF('C-MNS'!AL57="N",10,IF('C-MNS'!AL57="c",1,0))),0)</f>
        <v>0</v>
      </c>
      <c r="AM57" s="276">
        <f>IF(MNS!L$8=3,IF('C-MNS'!AM57="NS",100,IF('C-MNS'!AM57="N",10,IF('C-MNS'!AM57="c",1,0))),0)</f>
        <v>0</v>
      </c>
      <c r="AN57" s="276">
        <f>IF(MNS!$M$8=1,IF('C-MNS'!AN57="NS",100,IF('C-MNS'!AN57="N",10,IF('C-MNS'!AN57="c",1,0))),0)</f>
        <v>0</v>
      </c>
      <c r="AO57" s="276">
        <f>IF(MNS!$M$8=2,IF('C-MNS'!AO57="NS",100,IF('C-MNS'!AO57="N",10,IF('C-MNS'!AO57="c",1,0))),0)</f>
        <v>0</v>
      </c>
      <c r="AP57" s="276">
        <f>IF(MNS!M$8=3,IF('C-MNS'!AP57="NS",100,IF('C-MNS'!AP57="N",10,IF('C-MNS'!AP57="c",1,0))),0)</f>
        <v>0</v>
      </c>
      <c r="AQ57" s="276">
        <f>IF(MNS!$O$8=1,IF('C-MNS'!AQ57="NS",100,IF('C-MNS'!AQ57="N",10,IF('C-MNS'!AQ57="c",1,0))),0)</f>
        <v>0</v>
      </c>
      <c r="AR57" s="276">
        <f>IF(MNS!$O$8=2,IF('C-MNS'!AR57="NS",100,IF('C-MNS'!AR57="N",10,IF('C-MNS'!AR57="c",1,0))),0)</f>
        <v>0</v>
      </c>
      <c r="AS57" s="276">
        <f>IF(MNS!O$8=3,IF('C-MNS'!AS57="NS",100,IF('C-MNS'!AS57="N",10,IF('C-MNS'!AS57="c",1,0))),0)</f>
        <v>0</v>
      </c>
      <c r="AT57" s="276">
        <f>IF(MNS!$Z$8=1,IF('C-MNS'!AT57="NS",100,IF('C-MNS'!AT57="N",10,IF('C-MNS'!AT57="c",1,0))),0)</f>
        <v>0</v>
      </c>
      <c r="AU57" s="276">
        <f>IF(MNS!$Z$8=2,IF('C-MNS'!AU57="NS",100,IF('C-MNS'!AU57="N",10,IF('C-MNS'!AU57="c",1,0))),0)</f>
        <v>0</v>
      </c>
      <c r="AV57" s="276">
        <f>IF(MNS!Z$8=3,IF('C-MNS'!AV57="NS",100,IF('C-MNS'!AV57="N",10,IF('C-MNS'!AV57="c",1,0))),0)</f>
        <v>0</v>
      </c>
      <c r="AW57" s="276">
        <f>IF(MNS!$AH$8=1,IF('C-MNS'!AW57="NS",100,IF('C-MNS'!AW57="N",10,IF('C-MNS'!AW57="c",1,0))),0)</f>
        <v>0</v>
      </c>
      <c r="AX57" s="276">
        <f>IF(MNS!$AH$8=2,IF('C-MNS'!AX57="NS",100,IF('C-MNS'!AX57="N",10,IF('C-MNS'!AX57="c",1,0))),0)</f>
        <v>0</v>
      </c>
      <c r="AY57" s="276">
        <f>IF(MNS!$AH$8=3,IF('C-MNS'!AY57="NS",100,IF('C-MNS'!AY57="N",10,IF('C-MNS'!AY57="c",1,0))),0)</f>
        <v>0</v>
      </c>
      <c r="AZ57" s="260">
        <f t="shared" si="0"/>
        <v>0</v>
      </c>
      <c r="BA57" s="260">
        <f t="shared" si="1"/>
        <v>0</v>
      </c>
      <c r="BB57" s="260">
        <f t="shared" si="2"/>
        <v>0</v>
      </c>
      <c r="BC57" s="260">
        <f t="shared" si="3"/>
        <v>0</v>
      </c>
      <c r="BD57" s="262">
        <f>IF(AZ57&gt;0,IF(Perf_potenziale!AZ57&gt;0,IF(BA57&gt;=1,1,IF(BB57&gt;=Perf_potenziale!BB57,1,IF(BB57&gt;0,0.5,IF(BC57&gt;0,0.3,0)))),0),0)</f>
        <v>0</v>
      </c>
      <c r="BE57" s="262"/>
      <c r="BF57" s="277"/>
      <c r="BG57" s="254"/>
      <c r="BH57" s="254"/>
      <c r="BI57" s="254"/>
      <c r="BJ57" s="99"/>
      <c r="BK57" s="254"/>
      <c r="BL57" s="342"/>
    </row>
    <row r="58" spans="1:64" ht="15.75" customHeight="1" thickBot="1">
      <c r="A58" s="590"/>
      <c r="B58" s="555"/>
      <c r="C58" s="541"/>
      <c r="D58" s="547"/>
      <c r="E58" s="250" t="s">
        <v>375</v>
      </c>
      <c r="F58" s="251" t="s">
        <v>447</v>
      </c>
      <c r="G58" s="252">
        <f>IF(MNS!$B$8=1,IF('C-MNS'!G58="NS",100,IF('C-MNS'!G58="N",10,IF('C-MNS'!G58="c",1,0))),0)</f>
        <v>0</v>
      </c>
      <c r="H58" s="252">
        <f>IF(MNS!$B$8=2,IF('C-MNS'!H58="NS",100,IF('C-MNS'!H58="N",10,IF('C-MNS'!H58="c",1,0))),0)</f>
        <v>0</v>
      </c>
      <c r="I58" s="252">
        <f>IF(MNS!B$8=3,IF('C-MNS'!I58="NS",100,IF('C-MNS'!I58="N",10,IF('C-MNS'!I58="c",1,0))),0)</f>
        <v>0</v>
      </c>
      <c r="J58" s="252">
        <f>IF(MNS!$C$8=1,IF('C-MNS'!J58="NS",100,IF('C-MNS'!J58="N",10,IF('C-MNS'!J58="c",1,0))),0)</f>
        <v>0</v>
      </c>
      <c r="K58" s="252">
        <f>IF(MNS!$C$8=2,IF('C-MNS'!K58="NS",100,IF('C-MNS'!K58="N",10,IF('C-MNS'!K58="c",1,0))),0)</f>
        <v>0</v>
      </c>
      <c r="L58" s="252">
        <f>IF(MNS!C$8=3,IF('C-MNS'!L58="NS",100,IF('C-MNS'!L58="N",10,IF('C-MNS'!L58="c",1,0))),0)</f>
        <v>0</v>
      </c>
      <c r="M58" s="252">
        <f>IF(MNS!$D$8=1,IF('C-MNS'!M58="NS",100,IF('C-MNS'!M58="N",10,IF('C-MNS'!M58="c",1,0))),0)</f>
        <v>0</v>
      </c>
      <c r="N58" s="252">
        <f>IF(MNS!$D$8=2,IF('C-MNS'!N58="NS",100,IF('C-MNS'!N58="N",10,IF('C-MNS'!N58="c",1,0))),0)</f>
        <v>0</v>
      </c>
      <c r="O58" s="252">
        <f>IF(MNS!D$8=3,IF('C-MNS'!O58="NS",100,IF('C-MNS'!O58="N",10,IF('C-MNS'!O58="c",1,0))),0)</f>
        <v>0</v>
      </c>
      <c r="P58" s="252">
        <f>IF(MNS!$E$8=1,IF('C-MNS'!P58="NS",100,IF('C-MNS'!P58="N",10,IF('C-MNS'!P58="c",1,0))),0)</f>
        <v>0</v>
      </c>
      <c r="Q58" s="252">
        <f>IF(MNS!$E$8=2,IF('C-MNS'!Q58="NS",100,IF('C-MNS'!Q58="N",10,IF('C-MNS'!Q58="c",1,0))),0)</f>
        <v>0</v>
      </c>
      <c r="R58" s="252">
        <f>IF(MNS!E$8=3,IF('C-MNS'!R58="NS",100,IF('C-MNS'!R58="N",10,IF('C-MNS'!R58="c",1,0))),0)</f>
        <v>0</v>
      </c>
      <c r="S58" s="252">
        <f>IF(MNS!$F$8=1,IF('C-MNS'!S58="NS",100,IF('C-MNS'!S58="N",10,IF('C-MNS'!S58="c",1,0))),0)</f>
        <v>0</v>
      </c>
      <c r="T58" s="252">
        <f>IF(MNS!$F$8=2,IF('C-MNS'!T58="NS",100,IF('C-MNS'!T58="N",10,IF('C-MNS'!T58="c",1,0))),0)</f>
        <v>0</v>
      </c>
      <c r="U58" s="252">
        <f>IF(MNS!F$8=3,IF('C-MNS'!U58="NS",100,IF('C-MNS'!U58="N",10,IF('C-MNS'!U58="c",1,0))),0)</f>
        <v>0</v>
      </c>
      <c r="V58" s="252">
        <f>IF(MNS!$G$8=1,IF('C-MNS'!V58="NS",100,IF('C-MNS'!V58="N",10,IF('C-MNS'!V58="c",1,0))),0)</f>
        <v>0</v>
      </c>
      <c r="W58" s="252">
        <f>IF(MNS!$G$8=2,IF('C-MNS'!W58="NS",100,IF('C-MNS'!W58="N",10,IF('C-MNS'!W58="c",1,0))),0)</f>
        <v>0</v>
      </c>
      <c r="X58" s="252">
        <f>IF(MNS!G$8=3,IF('C-MNS'!X58="NS",100,IF('C-MNS'!X58="N",10,IF('C-MNS'!X58="c",1,0))),0)</f>
        <v>0</v>
      </c>
      <c r="Y58" s="252">
        <f>IF(MNS!$H$8=1,IF('C-MNS'!Y58="NS",100,IF('C-MNS'!Y58="N",10,IF('C-MNS'!Y58="c",1,0))),0)</f>
        <v>0</v>
      </c>
      <c r="Z58" s="252">
        <f>IF(MNS!$H$8=2,IF('C-MNS'!Z58="NS",100,IF('C-MNS'!Z58="N",10,IF('C-MNS'!Z58="c",1,0))),0)</f>
        <v>0</v>
      </c>
      <c r="AA58" s="252">
        <f>IF(MNS!H$8=3,IF('C-MNS'!AA58="NS",100,IF('C-MNS'!AA58="N",10,IF('C-MNS'!AA58="c",1,0))),0)</f>
        <v>0</v>
      </c>
      <c r="AB58" s="252">
        <f>IF(MNS!$I$8=1,IF('C-MNS'!AB58="NS",100,IF('C-MNS'!AB58="N",10,IF('C-MNS'!AB58="c",1,0))),0)</f>
        <v>0</v>
      </c>
      <c r="AC58" s="252">
        <f>IF(MNS!$I$8=2,IF('C-MNS'!AC58="NS",100,IF('C-MNS'!AC58="N",10,IF('C-MNS'!AC58="c",1,0))),0)</f>
        <v>0</v>
      </c>
      <c r="AD58" s="252">
        <f>IF(MNS!I$8=3,IF('C-MNS'!AD58="NS",100,IF('C-MNS'!AD58="N",10,IF('C-MNS'!AD58="c",1,0))),0)</f>
        <v>0</v>
      </c>
      <c r="AE58" s="252">
        <f>IF(MNS!$J$8=1,IF('C-MNS'!AE58="NS",100,IF('C-MNS'!AE58="N",10,IF('C-MNS'!AE58="c",1,0))),0)</f>
        <v>0</v>
      </c>
      <c r="AF58" s="252">
        <f>IF(MNS!$J$8=2,IF('C-MNS'!AF58="NS",100,IF('C-MNS'!AF58="N",10,IF('C-MNS'!AF58="c",1,0))),0)</f>
        <v>0</v>
      </c>
      <c r="AG58" s="252">
        <f>IF(MNS!J$8=3,IF('C-MNS'!AG58="NS",100,IF('C-MNS'!AG58="N",10,IF('C-MNS'!AG58="c",1,0))),0)</f>
        <v>0</v>
      </c>
      <c r="AH58" s="252">
        <f>IF(MNS!$K$8=1,IF('C-MNS'!AH58="NS",100,IF('C-MNS'!AH58="N",10,IF('C-MNS'!AH58="c",1,0))),0)</f>
        <v>0</v>
      </c>
      <c r="AI58" s="252">
        <f>IF(MNS!$K$8=2,IF('C-MNS'!AI58="NS",100,IF('C-MNS'!AI58="N",10,IF('C-MNS'!AI58="c",1,0))),0)</f>
        <v>0</v>
      </c>
      <c r="AJ58" s="252">
        <f>IF(MNS!K$8=3,IF('C-MNS'!AJ58="NS",100,IF('C-MNS'!AJ58="N",10,IF('C-MNS'!AJ58="c",1,0))),0)</f>
        <v>0</v>
      </c>
      <c r="AK58" s="252">
        <f>IF(MNS!$L$8=1,IF('C-MNS'!AK58="NS",100,IF('C-MNS'!AK58="N",10,IF('C-MNS'!AK58="c",1,0))),0)</f>
        <v>0</v>
      </c>
      <c r="AL58" s="252">
        <f>IF(MNS!$L$8=2,IF('C-MNS'!AL58="NS",100,IF('C-MNS'!AL58="N",10,IF('C-MNS'!AL58="c",1,0))),0)</f>
        <v>0</v>
      </c>
      <c r="AM58" s="252">
        <f>IF(MNS!L$8=3,IF('C-MNS'!AM58="NS",100,IF('C-MNS'!AM58="N",10,IF('C-MNS'!AM58="c",1,0))),0)</f>
        <v>0</v>
      </c>
      <c r="AN58" s="252">
        <f>IF(MNS!$M$8=1,IF('C-MNS'!AN58="NS",100,IF('C-MNS'!AN58="N",10,IF('C-MNS'!AN58="c",1,0))),0)</f>
        <v>0</v>
      </c>
      <c r="AO58" s="252">
        <f>IF(MNS!$M$8=2,IF('C-MNS'!AO58="NS",100,IF('C-MNS'!AO58="N",10,IF('C-MNS'!AO58="c",1,0))),0)</f>
        <v>0</v>
      </c>
      <c r="AP58" s="252">
        <f>IF(MNS!M$8=3,IF('C-MNS'!AP58="NS",100,IF('C-MNS'!AP58="N",10,IF('C-MNS'!AP58="c",1,0))),0)</f>
        <v>0</v>
      </c>
      <c r="AQ58" s="252">
        <f>IF(MNS!$O$8=1,IF('C-MNS'!AQ58="NS",100,IF('C-MNS'!AQ58="N",10,IF('C-MNS'!AQ58="c",1,0))),0)</f>
        <v>0</v>
      </c>
      <c r="AR58" s="252">
        <f>IF(MNS!$O$8=2,IF('C-MNS'!AR58="NS",100,IF('C-MNS'!AR58="N",10,IF('C-MNS'!AR58="c",1,0))),0)</f>
        <v>0</v>
      </c>
      <c r="AS58" s="252">
        <f>IF(MNS!O$8=3,IF('C-MNS'!AS58="NS",100,IF('C-MNS'!AS58="N",10,IF('C-MNS'!AS58="c",1,0))),0)</f>
        <v>0</v>
      </c>
      <c r="AT58" s="252">
        <f>IF(MNS!$Z$8=1,IF('C-MNS'!AT58="NS",100,IF('C-MNS'!AT58="N",10,IF('C-MNS'!AT58="c",1,0))),0)</f>
        <v>0</v>
      </c>
      <c r="AU58" s="252">
        <f>IF(MNS!$Z$8=2,IF('C-MNS'!AU58="NS",100,IF('C-MNS'!AU58="N",10,IF('C-MNS'!AU58="c",1,0))),0)</f>
        <v>0</v>
      </c>
      <c r="AV58" s="252">
        <f>IF(MNS!Z$8=3,IF('C-MNS'!AV58="NS",100,IF('C-MNS'!AV58="N",10,IF('C-MNS'!AV58="c",1,0))),0)</f>
        <v>0</v>
      </c>
      <c r="AW58" s="252">
        <f>IF(MNS!$AH$8=1,IF('C-MNS'!AW58="NS",100,IF('C-MNS'!AW58="N",10,IF('C-MNS'!AW58="c",1,0))),0)</f>
        <v>0</v>
      </c>
      <c r="AX58" s="252">
        <f>IF(MNS!$AH$8=2,IF('C-MNS'!AX58="NS",100,IF('C-MNS'!AX58="N",10,IF('C-MNS'!AX58="c",1,0))),0)</f>
        <v>0</v>
      </c>
      <c r="AY58" s="252">
        <f>IF(MNS!$AH$8=3,IF('C-MNS'!AY58="NS",100,IF('C-MNS'!AY58="N",10,IF('C-MNS'!AY58="c",1,0))),0)</f>
        <v>0</v>
      </c>
      <c r="AZ58" s="253">
        <f t="shared" si="0"/>
        <v>0</v>
      </c>
      <c r="BA58" s="253">
        <f t="shared" si="1"/>
        <v>0</v>
      </c>
      <c r="BB58" s="253">
        <f t="shared" si="2"/>
        <v>0</v>
      </c>
      <c r="BC58" s="253">
        <f t="shared" si="3"/>
        <v>0</v>
      </c>
      <c r="BD58" s="255">
        <f>IF(AZ58&gt;0,IF(Perf_potenziale!AZ58&gt;0,IF(BA58&gt;=1,1,IF(BB58&gt;=Perf_potenziale!BB58,1,IF(BB58&gt;0,0.5,IF(BC58&gt;0,0.3,0)))),0),0)</f>
        <v>0</v>
      </c>
      <c r="BE58" s="255"/>
      <c r="BF58" s="263"/>
      <c r="BG58" s="254"/>
      <c r="BH58" s="254"/>
      <c r="BI58" s="254"/>
      <c r="BJ58" s="99"/>
      <c r="BK58" s="254"/>
      <c r="BL58" s="342"/>
    </row>
    <row r="59" spans="1:64" ht="15.75" customHeight="1" thickBot="1">
      <c r="A59" s="590"/>
      <c r="B59" s="557"/>
      <c r="C59" s="569"/>
      <c r="D59" s="571"/>
      <c r="E59" s="343" t="s">
        <v>377</v>
      </c>
      <c r="F59" s="374" t="s">
        <v>448</v>
      </c>
      <c r="G59" s="345">
        <f>IF(MNS!$B$8=1,IF('C-MNS'!G59="NS",100,IF('C-MNS'!G59="N",10,IF('C-MNS'!G59="c",1,0))),0)</f>
        <v>0</v>
      </c>
      <c r="H59" s="345">
        <f>IF(MNS!$B$8=2,IF('C-MNS'!H59="NS",100,IF('C-MNS'!H59="N",10,IF('C-MNS'!H59="c",1,0))),0)</f>
        <v>0</v>
      </c>
      <c r="I59" s="345">
        <f>IF(MNS!B$8=3,IF('C-MNS'!I59="NS",100,IF('C-MNS'!I59="N",10,IF('C-MNS'!I59="c",1,0))),0)</f>
        <v>0</v>
      </c>
      <c r="J59" s="345">
        <f>IF(MNS!$C$8=1,IF('C-MNS'!J59="NS",100,IF('C-MNS'!J59="N",10,IF('C-MNS'!J59="c",1,0))),0)</f>
        <v>0</v>
      </c>
      <c r="K59" s="345">
        <f>IF(MNS!$C$8=2,IF('C-MNS'!K59="NS",100,IF('C-MNS'!K59="N",10,IF('C-MNS'!K59="c",1,0))),0)</f>
        <v>0</v>
      </c>
      <c r="L59" s="345">
        <f>IF(MNS!C$8=3,IF('C-MNS'!L59="NS",100,IF('C-MNS'!L59="N",10,IF('C-MNS'!L59="c",1,0))),0)</f>
        <v>0</v>
      </c>
      <c r="M59" s="345">
        <f>IF(MNS!$D$8=1,IF('C-MNS'!M59="NS",100,IF('C-MNS'!M59="N",10,IF('C-MNS'!M59="c",1,0))),0)</f>
        <v>0</v>
      </c>
      <c r="N59" s="345">
        <f>IF(MNS!$D$8=2,IF('C-MNS'!N59="NS",100,IF('C-MNS'!N59="N",10,IF('C-MNS'!N59="c",1,0))),0)</f>
        <v>0</v>
      </c>
      <c r="O59" s="345">
        <f>IF(MNS!D$8=3,IF('C-MNS'!O59="NS",100,IF('C-MNS'!O59="N",10,IF('C-MNS'!O59="c",1,0))),0)</f>
        <v>0</v>
      </c>
      <c r="P59" s="345">
        <f>IF(MNS!$E$8=1,IF('C-MNS'!P59="NS",100,IF('C-MNS'!P59="N",10,IF('C-MNS'!P59="c",1,0))),0)</f>
        <v>0</v>
      </c>
      <c r="Q59" s="345">
        <f>IF(MNS!$E$8=2,IF('C-MNS'!Q59="NS",100,IF('C-MNS'!Q59="N",10,IF('C-MNS'!Q59="c",1,0))),0)</f>
        <v>0</v>
      </c>
      <c r="R59" s="345">
        <f>IF(MNS!E$8=3,IF('C-MNS'!R59="NS",100,IF('C-MNS'!R59="N",10,IF('C-MNS'!R59="c",1,0))),0)</f>
        <v>0</v>
      </c>
      <c r="S59" s="345">
        <f>IF(MNS!$F$8=1,IF('C-MNS'!S59="NS",100,IF('C-MNS'!S59="N",10,IF('C-MNS'!S59="c",1,0))),0)</f>
        <v>0</v>
      </c>
      <c r="T59" s="345">
        <f>IF(MNS!$F$8=2,IF('C-MNS'!T59="NS",100,IF('C-MNS'!T59="N",10,IF('C-MNS'!T59="c",1,0))),0)</f>
        <v>0</v>
      </c>
      <c r="U59" s="345">
        <f>IF(MNS!F$8=3,IF('C-MNS'!U59="NS",100,IF('C-MNS'!U59="N",10,IF('C-MNS'!U59="c",1,0))),0)</f>
        <v>0</v>
      </c>
      <c r="V59" s="345">
        <f>IF(MNS!$G$8=1,IF('C-MNS'!V59="NS",100,IF('C-MNS'!V59="N",10,IF('C-MNS'!V59="c",1,0))),0)</f>
        <v>0</v>
      </c>
      <c r="W59" s="345">
        <f>IF(MNS!$G$8=2,IF('C-MNS'!W59="NS",100,IF('C-MNS'!W59="N",10,IF('C-MNS'!W59="c",1,0))),0)</f>
        <v>0</v>
      </c>
      <c r="X59" s="345">
        <f>IF(MNS!G$8=3,IF('C-MNS'!X59="NS",100,IF('C-MNS'!X59="N",10,IF('C-MNS'!X59="c",1,0))),0)</f>
        <v>0</v>
      </c>
      <c r="Y59" s="345">
        <f>IF(MNS!$H$8=1,IF('C-MNS'!Y59="NS",100,IF('C-MNS'!Y59="N",10,IF('C-MNS'!Y59="c",1,0))),0)</f>
        <v>0</v>
      </c>
      <c r="Z59" s="345">
        <f>IF(MNS!$H$8=2,IF('C-MNS'!Z59="NS",100,IF('C-MNS'!Z59="N",10,IF('C-MNS'!Z59="c",1,0))),0)</f>
        <v>0</v>
      </c>
      <c r="AA59" s="345">
        <f>IF(MNS!H$8=3,IF('C-MNS'!AA59="NS",100,IF('C-MNS'!AA59="N",10,IF('C-MNS'!AA59="c",1,0))),0)</f>
        <v>0</v>
      </c>
      <c r="AB59" s="345">
        <f>IF(MNS!$I$8=1,IF('C-MNS'!AB59="NS",100,IF('C-MNS'!AB59="N",10,IF('C-MNS'!AB59="c",1,0))),0)</f>
        <v>0</v>
      </c>
      <c r="AC59" s="345">
        <f>IF(MNS!$I$8=2,IF('C-MNS'!AC59="NS",100,IF('C-MNS'!AC59="N",10,IF('C-MNS'!AC59="c",1,0))),0)</f>
        <v>0</v>
      </c>
      <c r="AD59" s="345">
        <f>IF(MNS!I$8=3,IF('C-MNS'!AD59="NS",100,IF('C-MNS'!AD59="N",10,IF('C-MNS'!AD59="c",1,0))),0)</f>
        <v>0</v>
      </c>
      <c r="AE59" s="345">
        <f>IF(MNS!$J$8=1,IF('C-MNS'!AE59="NS",100,IF('C-MNS'!AE59="N",10,IF('C-MNS'!AE59="c",1,0))),0)</f>
        <v>0</v>
      </c>
      <c r="AF59" s="345">
        <f>IF(MNS!$J$8=2,IF('C-MNS'!AF59="NS",100,IF('C-MNS'!AF59="N",10,IF('C-MNS'!AF59="c",1,0))),0)</f>
        <v>0</v>
      </c>
      <c r="AG59" s="345">
        <f>IF(MNS!J$8=3,IF('C-MNS'!AG59="NS",100,IF('C-MNS'!AG59="N",10,IF('C-MNS'!AG59="c",1,0))),0)</f>
        <v>0</v>
      </c>
      <c r="AH59" s="345">
        <f>IF(MNS!$K$8=1,IF('C-MNS'!AH59="NS",100,IF('C-MNS'!AH59="N",10,IF('C-MNS'!AH59="c",1,0))),0)</f>
        <v>0</v>
      </c>
      <c r="AI59" s="345">
        <f>IF(MNS!$K$8=2,IF('C-MNS'!AI59="NS",100,IF('C-MNS'!AI59="N",10,IF('C-MNS'!AI59="c",1,0))),0)</f>
        <v>0</v>
      </c>
      <c r="AJ59" s="345">
        <f>IF(MNS!K$8=3,IF('C-MNS'!AJ59="NS",100,IF('C-MNS'!AJ59="N",10,IF('C-MNS'!AJ59="c",1,0))),0)</f>
        <v>0</v>
      </c>
      <c r="AK59" s="345">
        <f>IF(MNS!$L$8=1,IF('C-MNS'!AK59="NS",100,IF('C-MNS'!AK59="N",10,IF('C-MNS'!AK59="c",1,0))),0)</f>
        <v>0</v>
      </c>
      <c r="AL59" s="345">
        <f>IF(MNS!$L$8=2,IF('C-MNS'!AL59="NS",100,IF('C-MNS'!AL59="N",10,IF('C-MNS'!AL59="c",1,0))),0)</f>
        <v>0</v>
      </c>
      <c r="AM59" s="345">
        <f>IF(MNS!L$8=3,IF('C-MNS'!AM59="NS",100,IF('C-MNS'!AM59="N",10,IF('C-MNS'!AM59="c",1,0))),0)</f>
        <v>0</v>
      </c>
      <c r="AN59" s="345">
        <f>IF(MNS!$M$8=1,IF('C-MNS'!AN59="NS",100,IF('C-MNS'!AN59="N",10,IF('C-MNS'!AN59="c",1,0))),0)</f>
        <v>0</v>
      </c>
      <c r="AO59" s="345">
        <f>IF(MNS!$M$8=2,IF('C-MNS'!AO59="NS",100,IF('C-MNS'!AO59="N",10,IF('C-MNS'!AO59="c",1,0))),0)</f>
        <v>0</v>
      </c>
      <c r="AP59" s="345">
        <f>IF(MNS!M$8=3,IF('C-MNS'!AP59="NS",100,IF('C-MNS'!AP59="N",10,IF('C-MNS'!AP59="c",1,0))),0)</f>
        <v>0</v>
      </c>
      <c r="AQ59" s="345">
        <f>IF(MNS!$O$8=1,IF('C-MNS'!AQ59="NS",100,IF('C-MNS'!AQ59="N",10,IF('C-MNS'!AQ59="c",1,0))),0)</f>
        <v>0</v>
      </c>
      <c r="AR59" s="345">
        <f>IF(MNS!$O$8=2,IF('C-MNS'!AR59="NS",100,IF('C-MNS'!AR59="N",10,IF('C-MNS'!AR59="c",1,0))),0)</f>
        <v>0</v>
      </c>
      <c r="AS59" s="345">
        <f>IF(MNS!O$8=3,IF('C-MNS'!AS59="NS",100,IF('C-MNS'!AS59="N",10,IF('C-MNS'!AS59="c",1,0))),0)</f>
        <v>0</v>
      </c>
      <c r="AT59" s="345">
        <f>IF(MNS!$Z$8=1,IF('C-MNS'!AT59="NS",100,IF('C-MNS'!AT59="N",10,IF('C-MNS'!AT59="c",1,0))),0)</f>
        <v>0</v>
      </c>
      <c r="AU59" s="345">
        <f>IF(MNS!$Z$8=2,IF('C-MNS'!AU59="NS",100,IF('C-MNS'!AU59="N",10,IF('C-MNS'!AU59="c",1,0))),0)</f>
        <v>0</v>
      </c>
      <c r="AV59" s="345">
        <f>IF(MNS!Z$8=3,IF('C-MNS'!AV59="NS",100,IF('C-MNS'!AV59="N",10,IF('C-MNS'!AV59="c",1,0))),0)</f>
        <v>0</v>
      </c>
      <c r="AW59" s="345">
        <f>IF(MNS!$AH$8=1,IF('C-MNS'!AW59="NS",100,IF('C-MNS'!AW59="N",10,IF('C-MNS'!AW59="c",1,0))),0)</f>
        <v>0</v>
      </c>
      <c r="AX59" s="345">
        <f>IF(MNS!$AH$8=2,IF('C-MNS'!AX59="NS",100,IF('C-MNS'!AX59="N",10,IF('C-MNS'!AX59="c",1,0))),0)</f>
        <v>0</v>
      </c>
      <c r="AY59" s="345">
        <f>IF(MNS!$AH$8=3,IF('C-MNS'!AY59="NS",100,IF('C-MNS'!AY59="N",10,IF('C-MNS'!AY59="c",1,0))),0)</f>
        <v>0</v>
      </c>
      <c r="AZ59" s="346">
        <f t="shared" si="0"/>
        <v>0</v>
      </c>
      <c r="BA59" s="346">
        <f t="shared" si="1"/>
        <v>0</v>
      </c>
      <c r="BB59" s="346">
        <f t="shared" si="2"/>
        <v>0</v>
      </c>
      <c r="BC59" s="346">
        <f t="shared" si="3"/>
        <v>0</v>
      </c>
      <c r="BD59" s="347">
        <f>IF(AZ59&gt;0,IF(Perf_potenziale!AZ59&gt;0,IF(BA59&gt;=1,1,IF(BB59&gt;=Perf_potenziale!BB59,1,IF(BB59&gt;0,0.5,IF(BC59&gt;0,0.3,0)))),0),0)</f>
        <v>0</v>
      </c>
      <c r="BE59" s="347">
        <f>IF(BD59=1,3,IF(BD58=1,2,IF(BD57=1,1,0)))</f>
        <v>0</v>
      </c>
      <c r="BF59" s="375">
        <f>IF(BE59=0,BD59+BD58*0.1+BD57*0.01,0)</f>
        <v>0</v>
      </c>
      <c r="BG59" s="349">
        <f t="shared" ref="BG59:BH59" si="9">BE53+BE56+BE59</f>
        <v>0</v>
      </c>
      <c r="BH59" s="349">
        <f t="shared" si="9"/>
        <v>0</v>
      </c>
      <c r="BI59" s="348">
        <f>IF(BG59=9,3,IF(BG59&gt;=6,2,IF(BG59&gt;=3,1,0)))</f>
        <v>0</v>
      </c>
      <c r="BJ59" s="348">
        <f>IF(BI59&gt;0,BI59,BH59)</f>
        <v>0</v>
      </c>
      <c r="BK59" s="349">
        <v>1</v>
      </c>
      <c r="BL59" s="350">
        <f>BJ59*BK59</f>
        <v>0</v>
      </c>
    </row>
    <row r="60" spans="1:64" ht="15.75" customHeight="1" thickBot="1">
      <c r="A60" s="590"/>
      <c r="B60" s="583" t="s">
        <v>340</v>
      </c>
      <c r="C60" s="584" t="s">
        <v>449</v>
      </c>
      <c r="D60" s="574" t="s">
        <v>450</v>
      </c>
      <c r="E60" s="380" t="s">
        <v>373</v>
      </c>
      <c r="F60" s="381" t="s">
        <v>451</v>
      </c>
      <c r="G60" s="337">
        <f>IF(MNS!$B$8=1,IF('C-MNS'!G60="NS",100,IF('C-MNS'!G60="N",10,IF('C-MNS'!G60="c",1,0))),0)</f>
        <v>0</v>
      </c>
      <c r="H60" s="337">
        <f>IF(MNS!$B$8=2,IF('C-MNS'!H60="NS",100,IF('C-MNS'!H60="N",10,IF('C-MNS'!H60="c",1,0))),0)</f>
        <v>0</v>
      </c>
      <c r="I60" s="337">
        <f>IF(MNS!B$8=3,IF('C-MNS'!I60="NS",100,IF('C-MNS'!I60="N",10,IF('C-MNS'!I60="c",1,0))),0)</f>
        <v>0</v>
      </c>
      <c r="J60" s="337">
        <f>IF(MNS!$C$8=1,IF('C-MNS'!J60="NS",100,IF('C-MNS'!J60="N",10,IF('C-MNS'!J60="c",1,0))),0)</f>
        <v>0</v>
      </c>
      <c r="K60" s="337">
        <f>IF(MNS!$C$8=2,IF('C-MNS'!K60="NS",100,IF('C-MNS'!K60="N",10,IF('C-MNS'!K60="c",1,0))),0)</f>
        <v>0</v>
      </c>
      <c r="L60" s="337">
        <f>IF(MNS!C$8=3,IF('C-MNS'!L60="NS",100,IF('C-MNS'!L60="N",10,IF('C-MNS'!L60="c",1,0))),0)</f>
        <v>0</v>
      </c>
      <c r="M60" s="337">
        <f>IF(MNS!$D$8=1,IF('C-MNS'!M60="NS",100,IF('C-MNS'!M60="N",10,IF('C-MNS'!M60="c",1,0))),0)</f>
        <v>0</v>
      </c>
      <c r="N60" s="337">
        <f>IF(MNS!$D$8=2,IF('C-MNS'!N60="NS",100,IF('C-MNS'!N60="N",10,IF('C-MNS'!N60="c",1,0))),0)</f>
        <v>0</v>
      </c>
      <c r="O60" s="337">
        <f>IF(MNS!D$8=3,IF('C-MNS'!O60="NS",100,IF('C-MNS'!O60="N",10,IF('C-MNS'!O60="c",1,0))),0)</f>
        <v>0</v>
      </c>
      <c r="P60" s="337">
        <f>IF(MNS!$E$8=1,IF('C-MNS'!P60="NS",100,IF('C-MNS'!P60="N",10,IF('C-MNS'!P60="c",1,0))),0)</f>
        <v>0</v>
      </c>
      <c r="Q60" s="337">
        <f>IF(MNS!$E$8=2,IF('C-MNS'!Q60="NS",100,IF('C-MNS'!Q60="N",10,IF('C-MNS'!Q60="c",1,0))),0)</f>
        <v>0</v>
      </c>
      <c r="R60" s="337">
        <f>IF(MNS!E$8=3,IF('C-MNS'!R60="NS",100,IF('C-MNS'!R60="N",10,IF('C-MNS'!R60="c",1,0))),0)</f>
        <v>0</v>
      </c>
      <c r="S60" s="337">
        <f>IF(MNS!$F$8=1,IF('C-MNS'!S60="NS",100,IF('C-MNS'!S60="N",10,IF('C-MNS'!S60="c",1,0))),0)</f>
        <v>0</v>
      </c>
      <c r="T60" s="337">
        <f>IF(MNS!$F$8=2,IF('C-MNS'!T60="NS",100,IF('C-MNS'!T60="N",10,IF('C-MNS'!T60="c",1,0))),0)</f>
        <v>0</v>
      </c>
      <c r="U60" s="337">
        <f>IF(MNS!F$8=3,IF('C-MNS'!U60="NS",100,IF('C-MNS'!U60="N",10,IF('C-MNS'!U60="c",1,0))),0)</f>
        <v>0</v>
      </c>
      <c r="V60" s="337">
        <f>IF(MNS!$G$8=1,IF('C-MNS'!V60="NS",100,IF('C-MNS'!V60="N",10,IF('C-MNS'!V60="c",1,0))),0)</f>
        <v>0</v>
      </c>
      <c r="W60" s="337">
        <f>IF(MNS!$G$8=2,IF('C-MNS'!W60="NS",100,IF('C-MNS'!W60="N",10,IF('C-MNS'!W60="c",1,0))),0)</f>
        <v>0</v>
      </c>
      <c r="X60" s="337">
        <f>IF(MNS!G$8=3,IF('C-MNS'!X60="NS",100,IF('C-MNS'!X60="N",10,IF('C-MNS'!X60="c",1,0))),0)</f>
        <v>0</v>
      </c>
      <c r="Y60" s="337">
        <f>IF(MNS!$H$8=1,IF('C-MNS'!Y60="NS",100,IF('C-MNS'!Y60="N",10,IF('C-MNS'!Y60="c",1,0))),0)</f>
        <v>0</v>
      </c>
      <c r="Z60" s="337">
        <f>IF(MNS!$H$8=2,IF('C-MNS'!Z60="NS",100,IF('C-MNS'!Z60="N",10,IF('C-MNS'!Z60="c",1,0))),0)</f>
        <v>0</v>
      </c>
      <c r="AA60" s="337">
        <f>IF(MNS!H$8=3,IF('C-MNS'!AA60="NS",100,IF('C-MNS'!AA60="N",10,IF('C-MNS'!AA60="c",1,0))),0)</f>
        <v>0</v>
      </c>
      <c r="AB60" s="337">
        <f>IF(MNS!$I$8=1,IF('C-MNS'!AB60="NS",100,IF('C-MNS'!AB60="N",10,IF('C-MNS'!AB60="c",1,0))),0)</f>
        <v>0</v>
      </c>
      <c r="AC60" s="337">
        <f>IF(MNS!$I$8=2,IF('C-MNS'!AC60="NS",100,IF('C-MNS'!AC60="N",10,IF('C-MNS'!AC60="c",1,0))),0)</f>
        <v>0</v>
      </c>
      <c r="AD60" s="337">
        <f>IF(MNS!I$8=3,IF('C-MNS'!AD60="NS",100,IF('C-MNS'!AD60="N",10,IF('C-MNS'!AD60="c",1,0))),0)</f>
        <v>0</v>
      </c>
      <c r="AE60" s="337">
        <f>IF(MNS!$J$8=1,IF('C-MNS'!AE60="NS",100,IF('C-MNS'!AE60="N",10,IF('C-MNS'!AE60="c",1,0))),0)</f>
        <v>0</v>
      </c>
      <c r="AF60" s="337">
        <f>IF(MNS!$J$8=2,IF('C-MNS'!AF60="NS",100,IF('C-MNS'!AF60="N",10,IF('C-MNS'!AF60="c",1,0))),0)</f>
        <v>0</v>
      </c>
      <c r="AG60" s="337">
        <f>IF(MNS!J$8=3,IF('C-MNS'!AG60="NS",100,IF('C-MNS'!AG60="N",10,IF('C-MNS'!AG60="c",1,0))),0)</f>
        <v>0</v>
      </c>
      <c r="AH60" s="337">
        <f>IF(MNS!$K$8=1,IF('C-MNS'!AH60="NS",100,IF('C-MNS'!AH60="N",10,IF('C-MNS'!AH60="c",1,0))),0)</f>
        <v>0</v>
      </c>
      <c r="AI60" s="337">
        <f>IF(MNS!$K$8=2,IF('C-MNS'!AI60="NS",100,IF('C-MNS'!AI60="N",10,IF('C-MNS'!AI60="c",1,0))),0)</f>
        <v>0</v>
      </c>
      <c r="AJ60" s="337">
        <f>IF(MNS!K$8=3,IF('C-MNS'!AJ60="NS",100,IF('C-MNS'!AJ60="N",10,IF('C-MNS'!AJ60="c",1,0))),0)</f>
        <v>0</v>
      </c>
      <c r="AK60" s="337">
        <f>IF(MNS!$L$8=1,IF('C-MNS'!AK60="NS",100,IF('C-MNS'!AK60="N",10,IF('C-MNS'!AK60="c",1,0))),0)</f>
        <v>0</v>
      </c>
      <c r="AL60" s="337">
        <f>IF(MNS!$L$8=2,IF('C-MNS'!AL60="NS",100,IF('C-MNS'!AL60="N",10,IF('C-MNS'!AL60="c",1,0))),0)</f>
        <v>0</v>
      </c>
      <c r="AM60" s="337">
        <f>IF(MNS!L$8=3,IF('C-MNS'!AM60="NS",100,IF('C-MNS'!AM60="N",10,IF('C-MNS'!AM60="c",1,0))),0)</f>
        <v>0</v>
      </c>
      <c r="AN60" s="337">
        <f>IF(MNS!$M$8=1,IF('C-MNS'!AN60="NS",100,IF('C-MNS'!AN60="N",10,IF('C-MNS'!AN60="c",1,0))),0)</f>
        <v>0</v>
      </c>
      <c r="AO60" s="337">
        <f>IF(MNS!$M$8=2,IF('C-MNS'!AO60="NS",100,IF('C-MNS'!AO60="N",10,IF('C-MNS'!AO60="c",1,0))),0)</f>
        <v>0</v>
      </c>
      <c r="AP60" s="337">
        <f>IF(MNS!M$8=3,IF('C-MNS'!AP60="NS",100,IF('C-MNS'!AP60="N",10,IF('C-MNS'!AP60="c",1,0))),0)</f>
        <v>0</v>
      </c>
      <c r="AQ60" s="337">
        <f>IF(MNS!$O$8=1,IF('C-MNS'!AQ60="NS",100,IF('C-MNS'!AQ60="N",10,IF('C-MNS'!AQ60="c",1,0))),0)</f>
        <v>0</v>
      </c>
      <c r="AR60" s="337">
        <f>IF(MNS!$O$8=2,IF('C-MNS'!AR60="NS",100,IF('C-MNS'!AR60="N",10,IF('C-MNS'!AR60="c",1,0))),0)</f>
        <v>0</v>
      </c>
      <c r="AS60" s="337">
        <f>IF(MNS!O$8=3,IF('C-MNS'!AS60="NS",100,IF('C-MNS'!AS60="N",10,IF('C-MNS'!AS60="c",1,0))),0)</f>
        <v>0</v>
      </c>
      <c r="AT60" s="337">
        <f>IF(MNS!$Z$8=1,IF('C-MNS'!AT60="NS",100,IF('C-MNS'!AT60="N",10,IF('C-MNS'!AT60="c",1,0))),0)</f>
        <v>0</v>
      </c>
      <c r="AU60" s="337">
        <f>IF(MNS!$Z$8=2,IF('C-MNS'!AU60="NS",100,IF('C-MNS'!AU60="N",10,IF('C-MNS'!AU60="c",1,0))),0)</f>
        <v>0</v>
      </c>
      <c r="AV60" s="337">
        <f>IF(MNS!Z$8=3,IF('C-MNS'!AV60="NS",100,IF('C-MNS'!AV60="N",10,IF('C-MNS'!AV60="c",1,0))),0)</f>
        <v>0</v>
      </c>
      <c r="AW60" s="337">
        <f>IF(MNS!$AH$8=1,IF('C-MNS'!AW60="NS",100,IF('C-MNS'!AW60="N",10,IF('C-MNS'!AW60="c",1,0))),0)</f>
        <v>0</v>
      </c>
      <c r="AX60" s="337">
        <f>IF(MNS!$AH$8=2,IF('C-MNS'!AX60="NS",100,IF('C-MNS'!AX60="N",10,IF('C-MNS'!AX60="c",1,0))),0)</f>
        <v>0</v>
      </c>
      <c r="AY60" s="337">
        <f>IF(MNS!$AH$8=3,IF('C-MNS'!AY60="NS",100,IF('C-MNS'!AY60="N",10,IF('C-MNS'!AY60="c",1,0))),0)</f>
        <v>0</v>
      </c>
      <c r="AZ60" s="338">
        <f t="shared" si="0"/>
        <v>0</v>
      </c>
      <c r="BA60" s="338">
        <f t="shared" si="1"/>
        <v>0</v>
      </c>
      <c r="BB60" s="338">
        <f t="shared" si="2"/>
        <v>0</v>
      </c>
      <c r="BC60" s="338">
        <f t="shared" si="3"/>
        <v>0</v>
      </c>
      <c r="BD60" s="339">
        <f>IF(AZ60&gt;0,IF(Perf_potenziale!AZ60&gt;0,IF(BA60&gt;=1,1,IF(BB60&gt;=Perf_potenziale!BB60,1,IF(BB60&gt;0,0.5,IF(BC60&gt;0,0.3,0)))),0),0)</f>
        <v>0</v>
      </c>
      <c r="BE60" s="339"/>
      <c r="BF60" s="377"/>
      <c r="BG60" s="339"/>
      <c r="BH60" s="339"/>
      <c r="BI60" s="339"/>
      <c r="BJ60" s="340"/>
      <c r="BK60" s="339"/>
      <c r="BL60" s="341"/>
    </row>
    <row r="61" spans="1:64" ht="15.75" customHeight="1" thickBot="1">
      <c r="A61" s="590"/>
      <c r="B61" s="437"/>
      <c r="C61" s="544"/>
      <c r="D61" s="516"/>
      <c r="E61" s="93" t="s">
        <v>375</v>
      </c>
      <c r="F61" s="27" t="s">
        <v>452</v>
      </c>
      <c r="G61" s="81">
        <f>IF(MNS!$B$8=1,IF('C-MNS'!G61="NS",100,IF('C-MNS'!G61="N",10,IF('C-MNS'!G61="c",1,0))),0)</f>
        <v>0</v>
      </c>
      <c r="H61" s="81">
        <f>IF(MNS!$B$8=2,IF('C-MNS'!H61="NS",100,IF('C-MNS'!H61="N",10,IF('C-MNS'!H61="c",1,0))),0)</f>
        <v>0</v>
      </c>
      <c r="I61" s="81">
        <f>IF(MNS!B$8=3,IF('C-MNS'!I61="NS",100,IF('C-MNS'!I61="N",10,IF('C-MNS'!I61="c",1,0))),0)</f>
        <v>0</v>
      </c>
      <c r="J61" s="81">
        <f>IF(MNS!$C$8=1,IF('C-MNS'!J61="NS",100,IF('C-MNS'!J61="N",10,IF('C-MNS'!J61="c",1,0))),0)</f>
        <v>0</v>
      </c>
      <c r="K61" s="81">
        <f>IF(MNS!$C$8=2,IF('C-MNS'!K61="NS",100,IF('C-MNS'!K61="N",10,IF('C-MNS'!K61="c",1,0))),0)</f>
        <v>0</v>
      </c>
      <c r="L61" s="81">
        <f>IF(MNS!C$8=3,IF('C-MNS'!L61="NS",100,IF('C-MNS'!L61="N",10,IF('C-MNS'!L61="c",1,0))),0)</f>
        <v>0</v>
      </c>
      <c r="M61" s="81">
        <f>IF(MNS!$D$8=1,IF('C-MNS'!M61="NS",100,IF('C-MNS'!M61="N",10,IF('C-MNS'!M61="c",1,0))),0)</f>
        <v>0</v>
      </c>
      <c r="N61" s="81">
        <f>IF(MNS!$D$8=2,IF('C-MNS'!N61="NS",100,IF('C-MNS'!N61="N",10,IF('C-MNS'!N61="c",1,0))),0)</f>
        <v>0</v>
      </c>
      <c r="O61" s="81">
        <f>IF(MNS!D$8=3,IF('C-MNS'!O61="NS",100,IF('C-MNS'!O61="N",10,IF('C-MNS'!O61="c",1,0))),0)</f>
        <v>0</v>
      </c>
      <c r="P61" s="81">
        <f>IF(MNS!$E$8=1,IF('C-MNS'!P61="NS",100,IF('C-MNS'!P61="N",10,IF('C-MNS'!P61="c",1,0))),0)</f>
        <v>0</v>
      </c>
      <c r="Q61" s="81">
        <f>IF(MNS!$E$8=2,IF('C-MNS'!Q61="NS",100,IF('C-MNS'!Q61="N",10,IF('C-MNS'!Q61="c",1,0))),0)</f>
        <v>0</v>
      </c>
      <c r="R61" s="81">
        <f>IF(MNS!E$8=3,IF('C-MNS'!R61="NS",100,IF('C-MNS'!R61="N",10,IF('C-MNS'!R61="c",1,0))),0)</f>
        <v>0</v>
      </c>
      <c r="S61" s="81">
        <f>IF(MNS!$F$8=1,IF('C-MNS'!S61="NS",100,IF('C-MNS'!S61="N",10,IF('C-MNS'!S61="c",1,0))),0)</f>
        <v>0</v>
      </c>
      <c r="T61" s="81">
        <f>IF(MNS!$F$8=2,IF('C-MNS'!T61="NS",100,IF('C-MNS'!T61="N",10,IF('C-MNS'!T61="c",1,0))),0)</f>
        <v>0</v>
      </c>
      <c r="U61" s="81">
        <f>IF(MNS!F$8=3,IF('C-MNS'!U61="NS",100,IF('C-MNS'!U61="N",10,IF('C-MNS'!U61="c",1,0))),0)</f>
        <v>0</v>
      </c>
      <c r="V61" s="81">
        <f>IF(MNS!$G$8=1,IF('C-MNS'!V61="NS",100,IF('C-MNS'!V61="N",10,IF('C-MNS'!V61="c",1,0))),0)</f>
        <v>0</v>
      </c>
      <c r="W61" s="81">
        <f>IF(MNS!$G$8=2,IF('C-MNS'!W61="NS",100,IF('C-MNS'!W61="N",10,IF('C-MNS'!W61="c",1,0))),0)</f>
        <v>0</v>
      </c>
      <c r="X61" s="81">
        <f>IF(MNS!G$8=3,IF('C-MNS'!X61="NS",100,IF('C-MNS'!X61="N",10,IF('C-MNS'!X61="c",1,0))),0)</f>
        <v>0</v>
      </c>
      <c r="Y61" s="81">
        <f>IF(MNS!$H$8=1,IF('C-MNS'!Y61="NS",100,IF('C-MNS'!Y61="N",10,IF('C-MNS'!Y61="c",1,0))),0)</f>
        <v>0</v>
      </c>
      <c r="Z61" s="81">
        <f>IF(MNS!$H$8=2,IF('C-MNS'!Z61="NS",100,IF('C-MNS'!Z61="N",10,IF('C-MNS'!Z61="c",1,0))),0)</f>
        <v>0</v>
      </c>
      <c r="AA61" s="81">
        <f>IF(MNS!H$8=3,IF('C-MNS'!AA61="NS",100,IF('C-MNS'!AA61="N",10,IF('C-MNS'!AA61="c",1,0))),0)</f>
        <v>0</v>
      </c>
      <c r="AB61" s="81">
        <f>IF(MNS!$I$8=1,IF('C-MNS'!AB61="NS",100,IF('C-MNS'!AB61="N",10,IF('C-MNS'!AB61="c",1,0))),0)</f>
        <v>0</v>
      </c>
      <c r="AC61" s="81">
        <f>IF(MNS!$I$8=2,IF('C-MNS'!AC61="NS",100,IF('C-MNS'!AC61="N",10,IF('C-MNS'!AC61="c",1,0))),0)</f>
        <v>0</v>
      </c>
      <c r="AD61" s="81">
        <f>IF(MNS!I$8=3,IF('C-MNS'!AD61="NS",100,IF('C-MNS'!AD61="N",10,IF('C-MNS'!AD61="c",1,0))),0)</f>
        <v>0</v>
      </c>
      <c r="AE61" s="81">
        <f>IF(MNS!$J$8=1,IF('C-MNS'!AE61="NS",100,IF('C-MNS'!AE61="N",10,IF('C-MNS'!AE61="c",1,0))),0)</f>
        <v>0</v>
      </c>
      <c r="AF61" s="81">
        <f>IF(MNS!$J$8=2,IF('C-MNS'!AF61="NS",100,IF('C-MNS'!AF61="N",10,IF('C-MNS'!AF61="c",1,0))),0)</f>
        <v>0</v>
      </c>
      <c r="AG61" s="81">
        <f>IF(MNS!J$8=3,IF('C-MNS'!AG61="NS",100,IF('C-MNS'!AG61="N",10,IF('C-MNS'!AG61="c",1,0))),0)</f>
        <v>0</v>
      </c>
      <c r="AH61" s="81">
        <f>IF(MNS!$K$8=1,IF('C-MNS'!AH61="NS",100,IF('C-MNS'!AH61="N",10,IF('C-MNS'!AH61="c",1,0))),0)</f>
        <v>0</v>
      </c>
      <c r="AI61" s="81">
        <f>IF(MNS!$K$8=2,IF('C-MNS'!AI61="NS",100,IF('C-MNS'!AI61="N",10,IF('C-MNS'!AI61="c",1,0))),0)</f>
        <v>0</v>
      </c>
      <c r="AJ61" s="81">
        <f>IF(MNS!K$8=3,IF('C-MNS'!AJ61="NS",100,IF('C-MNS'!AJ61="N",10,IF('C-MNS'!AJ61="c",1,0))),0)</f>
        <v>0</v>
      </c>
      <c r="AK61" s="81">
        <f>IF(MNS!$L$8=1,IF('C-MNS'!AK61="NS",100,IF('C-MNS'!AK61="N",10,IF('C-MNS'!AK61="c",1,0))),0)</f>
        <v>0</v>
      </c>
      <c r="AL61" s="81">
        <f>IF(MNS!$L$8=2,IF('C-MNS'!AL61="NS",100,IF('C-MNS'!AL61="N",10,IF('C-MNS'!AL61="c",1,0))),0)</f>
        <v>0</v>
      </c>
      <c r="AM61" s="81">
        <f>IF(MNS!L$8=3,IF('C-MNS'!AM61="NS",100,IF('C-MNS'!AM61="N",10,IF('C-MNS'!AM61="c",1,0))),0)</f>
        <v>0</v>
      </c>
      <c r="AN61" s="81">
        <f>IF(MNS!$M$8=1,IF('C-MNS'!AN61="NS",100,IF('C-MNS'!AN61="N",10,IF('C-MNS'!AN61="c",1,0))),0)</f>
        <v>0</v>
      </c>
      <c r="AO61" s="81">
        <f>IF(MNS!$M$8=2,IF('C-MNS'!AO61="NS",100,IF('C-MNS'!AO61="N",10,IF('C-MNS'!AO61="c",1,0))),0)</f>
        <v>0</v>
      </c>
      <c r="AP61" s="81">
        <f>IF(MNS!M$8=3,IF('C-MNS'!AP61="NS",100,IF('C-MNS'!AP61="N",10,IF('C-MNS'!AP61="c",1,0))),0)</f>
        <v>0</v>
      </c>
      <c r="AQ61" s="81">
        <f>IF(MNS!$O$8=1,IF('C-MNS'!AQ61="NS",100,IF('C-MNS'!AQ61="N",10,IF('C-MNS'!AQ61="c",1,0))),0)</f>
        <v>0</v>
      </c>
      <c r="AR61" s="81">
        <f>IF(MNS!$O$8=2,IF('C-MNS'!AR61="NS",100,IF('C-MNS'!AR61="N",10,IF('C-MNS'!AR61="c",1,0))),0)</f>
        <v>0</v>
      </c>
      <c r="AS61" s="81">
        <f>IF(MNS!O$8=3,IF('C-MNS'!AS61="NS",100,IF('C-MNS'!AS61="N",10,IF('C-MNS'!AS61="c",1,0))),0)</f>
        <v>0</v>
      </c>
      <c r="AT61" s="81">
        <f>IF(MNS!$Z$8=1,IF('C-MNS'!AT61="NS",100,IF('C-MNS'!AT61="N",10,IF('C-MNS'!AT61="c",1,0))),0)</f>
        <v>0</v>
      </c>
      <c r="AU61" s="81">
        <f>IF(MNS!$Z$8=2,IF('C-MNS'!AU61="NS",100,IF('C-MNS'!AU61="N",10,IF('C-MNS'!AU61="c",1,0))),0)</f>
        <v>0</v>
      </c>
      <c r="AV61" s="81">
        <f>IF(MNS!Z$8=3,IF('C-MNS'!AV61="NS",100,IF('C-MNS'!AV61="N",10,IF('C-MNS'!AV61="c",1,0))),0)</f>
        <v>0</v>
      </c>
      <c r="AW61" s="81">
        <f>IF(MNS!$AH$8=1,IF('C-MNS'!AW61="NS",100,IF('C-MNS'!AW61="N",10,IF('C-MNS'!AW61="c",1,0))),0)</f>
        <v>0</v>
      </c>
      <c r="AX61" s="81">
        <f>IF(MNS!$AH$8=2,IF('C-MNS'!AX61="NS",100,IF('C-MNS'!AX61="N",10,IF('C-MNS'!AX61="c",1,0))),0)</f>
        <v>0</v>
      </c>
      <c r="AY61" s="81">
        <f>IF(MNS!$AH$8=3,IF('C-MNS'!AY61="NS",100,IF('C-MNS'!AY61="N",10,IF('C-MNS'!AY61="c",1,0))),0)</f>
        <v>0</v>
      </c>
      <c r="AZ61" s="259">
        <f t="shared" si="0"/>
        <v>0</v>
      </c>
      <c r="BA61" s="259">
        <f t="shared" si="1"/>
        <v>0</v>
      </c>
      <c r="BB61" s="259">
        <f t="shared" si="2"/>
        <v>0</v>
      </c>
      <c r="BC61" s="259">
        <f t="shared" si="3"/>
        <v>0</v>
      </c>
      <c r="BD61" s="254">
        <f>IF(AZ61&gt;0,IF(Perf_potenziale!AZ61&gt;0,IF(BA61&gt;=1,1,IF(BB61&gt;=Perf_potenziale!BB61,1,IF(BB61&gt;0,0.5,IF(BC61&gt;0,0.3,0)))),0),0)</f>
        <v>0</v>
      </c>
      <c r="BE61" s="254"/>
      <c r="BF61" s="269"/>
      <c r="BG61" s="254"/>
      <c r="BH61" s="254"/>
      <c r="BI61" s="254"/>
      <c r="BJ61" s="99"/>
      <c r="BK61" s="254"/>
      <c r="BL61" s="342"/>
    </row>
    <row r="62" spans="1:64" ht="15.75" customHeight="1">
      <c r="A62" s="590"/>
      <c r="B62" s="437"/>
      <c r="C62" s="573"/>
      <c r="D62" s="575"/>
      <c r="E62" s="321" t="s">
        <v>377</v>
      </c>
      <c r="F62" s="307" t="s">
        <v>453</v>
      </c>
      <c r="G62" s="271">
        <f>IF(MNS!$B$8=1,IF('C-MNS'!G62="NS",100,IF('C-MNS'!G62="N",10,IF('C-MNS'!G62="c",1,0))),0)</f>
        <v>0</v>
      </c>
      <c r="H62" s="271">
        <f>IF(MNS!$B$8=2,IF('C-MNS'!H62="NS",100,IF('C-MNS'!H62="N",10,IF('C-MNS'!H62="c",1,0))),0)</f>
        <v>0</v>
      </c>
      <c r="I62" s="271">
        <f>IF(MNS!B$8=3,IF('C-MNS'!I62="NS",100,IF('C-MNS'!I62="N",10,IF('C-MNS'!I62="c",1,0))),0)</f>
        <v>0</v>
      </c>
      <c r="J62" s="271">
        <f>IF(MNS!$C$8=1,IF('C-MNS'!J62="NS",100,IF('C-MNS'!J62="N",10,IF('C-MNS'!J62="c",1,0))),0)</f>
        <v>0</v>
      </c>
      <c r="K62" s="271">
        <f>IF(MNS!$C$8=2,IF('C-MNS'!K62="NS",100,IF('C-MNS'!K62="N",10,IF('C-MNS'!K62="c",1,0))),0)</f>
        <v>0</v>
      </c>
      <c r="L62" s="271">
        <f>IF(MNS!C$8=3,IF('C-MNS'!L62="NS",100,IF('C-MNS'!L62="N",10,IF('C-MNS'!L62="c",1,0))),0)</f>
        <v>0</v>
      </c>
      <c r="M62" s="271">
        <f>IF(MNS!$D$8=1,IF('C-MNS'!M62="NS",100,IF('C-MNS'!M62="N",10,IF('C-MNS'!M62="c",1,0))),0)</f>
        <v>0</v>
      </c>
      <c r="N62" s="271">
        <f>IF(MNS!$D$8=2,IF('C-MNS'!N62="NS",100,IF('C-MNS'!N62="N",10,IF('C-MNS'!N62="c",1,0))),0)</f>
        <v>0</v>
      </c>
      <c r="O62" s="271">
        <f>IF(MNS!D$8=3,IF('C-MNS'!O62="NS",100,IF('C-MNS'!O62="N",10,IF('C-MNS'!O62="c",1,0))),0)</f>
        <v>0</v>
      </c>
      <c r="P62" s="271">
        <f>IF(MNS!$E$8=1,IF('C-MNS'!P62="NS",100,IF('C-MNS'!P62="N",10,IF('C-MNS'!P62="c",1,0))),0)</f>
        <v>0</v>
      </c>
      <c r="Q62" s="271">
        <f>IF(MNS!$E$8=2,IF('C-MNS'!Q62="NS",100,IF('C-MNS'!Q62="N",10,IF('C-MNS'!Q62="c",1,0))),0)</f>
        <v>0</v>
      </c>
      <c r="R62" s="271">
        <f>IF(MNS!E$8=3,IF('C-MNS'!R62="NS",100,IF('C-MNS'!R62="N",10,IF('C-MNS'!R62="c",1,0))),0)</f>
        <v>0</v>
      </c>
      <c r="S62" s="271">
        <f>IF(MNS!$F$8=1,IF('C-MNS'!S62="NS",100,IF('C-MNS'!S62="N",10,IF('C-MNS'!S62="c",1,0))),0)</f>
        <v>0</v>
      </c>
      <c r="T62" s="271">
        <f>IF(MNS!$F$8=2,IF('C-MNS'!T62="NS",100,IF('C-MNS'!T62="N",10,IF('C-MNS'!T62="c",1,0))),0)</f>
        <v>0</v>
      </c>
      <c r="U62" s="271">
        <f>IF(MNS!F$8=3,IF('C-MNS'!U62="NS",100,IF('C-MNS'!U62="N",10,IF('C-MNS'!U62="c",1,0))),0)</f>
        <v>0</v>
      </c>
      <c r="V62" s="271">
        <f>IF(MNS!$G$8=1,IF('C-MNS'!V62="NS",100,IF('C-MNS'!V62="N",10,IF('C-MNS'!V62="c",1,0))),0)</f>
        <v>0</v>
      </c>
      <c r="W62" s="271">
        <f>IF(MNS!$G$8=2,IF('C-MNS'!W62="NS",100,IF('C-MNS'!W62="N",10,IF('C-MNS'!W62="c",1,0))),0)</f>
        <v>0</v>
      </c>
      <c r="X62" s="271">
        <f>IF(MNS!G$8=3,IF('C-MNS'!X62="NS",100,IF('C-MNS'!X62="N",10,IF('C-MNS'!X62="c",1,0))),0)</f>
        <v>0</v>
      </c>
      <c r="Y62" s="271">
        <f>IF(MNS!$H$8=1,IF('C-MNS'!Y62="NS",100,IF('C-MNS'!Y62="N",10,IF('C-MNS'!Y62="c",1,0))),0)</f>
        <v>0</v>
      </c>
      <c r="Z62" s="271">
        <f>IF(MNS!$H$8=2,IF('C-MNS'!Z62="NS",100,IF('C-MNS'!Z62="N",10,IF('C-MNS'!Z62="c",1,0))),0)</f>
        <v>0</v>
      </c>
      <c r="AA62" s="271">
        <f>IF(MNS!H$8=3,IF('C-MNS'!AA62="NS",100,IF('C-MNS'!AA62="N",10,IF('C-MNS'!AA62="c",1,0))),0)</f>
        <v>0</v>
      </c>
      <c r="AB62" s="271">
        <f>IF(MNS!$I$8=1,IF('C-MNS'!AB62="NS",100,IF('C-MNS'!AB62="N",10,IF('C-MNS'!AB62="c",1,0))),0)</f>
        <v>0</v>
      </c>
      <c r="AC62" s="271">
        <f>IF(MNS!$I$8=2,IF('C-MNS'!AC62="NS",100,IF('C-MNS'!AC62="N",10,IF('C-MNS'!AC62="c",1,0))),0)</f>
        <v>0</v>
      </c>
      <c r="AD62" s="271">
        <f>IF(MNS!I$8=3,IF('C-MNS'!AD62="NS",100,IF('C-MNS'!AD62="N",10,IF('C-MNS'!AD62="c",1,0))),0)</f>
        <v>0</v>
      </c>
      <c r="AE62" s="271">
        <f>IF(MNS!$J$8=1,IF('C-MNS'!AE62="NS",100,IF('C-MNS'!AE62="N",10,IF('C-MNS'!AE62="c",1,0))),0)</f>
        <v>0</v>
      </c>
      <c r="AF62" s="271">
        <f>IF(MNS!$J$8=2,IF('C-MNS'!AF62="NS",100,IF('C-MNS'!AF62="N",10,IF('C-MNS'!AF62="c",1,0))),0)</f>
        <v>0</v>
      </c>
      <c r="AG62" s="271">
        <f>IF(MNS!J$8=3,IF('C-MNS'!AG62="NS",100,IF('C-MNS'!AG62="N",10,IF('C-MNS'!AG62="c",1,0))),0)</f>
        <v>0</v>
      </c>
      <c r="AH62" s="271">
        <f>IF(MNS!$K$8=1,IF('C-MNS'!AH62="NS",100,IF('C-MNS'!AH62="N",10,IF('C-MNS'!AH62="c",1,0))),0)</f>
        <v>0</v>
      </c>
      <c r="AI62" s="271">
        <f>IF(MNS!$K$8=2,IF('C-MNS'!AI62="NS",100,IF('C-MNS'!AI62="N",10,IF('C-MNS'!AI62="c",1,0))),0)</f>
        <v>0</v>
      </c>
      <c r="AJ62" s="271">
        <f>IF(MNS!K$8=3,IF('C-MNS'!AJ62="NS",100,IF('C-MNS'!AJ62="N",10,IF('C-MNS'!AJ62="c",1,0))),0)</f>
        <v>0</v>
      </c>
      <c r="AK62" s="271">
        <f>IF(MNS!$L$8=1,IF('C-MNS'!AK62="NS",100,IF('C-MNS'!AK62="N",10,IF('C-MNS'!AK62="c",1,0))),0)</f>
        <v>0</v>
      </c>
      <c r="AL62" s="271">
        <f>IF(MNS!$L$8=2,IF('C-MNS'!AL62="NS",100,IF('C-MNS'!AL62="N",10,IF('C-MNS'!AL62="c",1,0))),0)</f>
        <v>0</v>
      </c>
      <c r="AM62" s="271">
        <f>IF(MNS!L$8=3,IF('C-MNS'!AM62="NS",100,IF('C-MNS'!AM62="N",10,IF('C-MNS'!AM62="c",1,0))),0)</f>
        <v>0</v>
      </c>
      <c r="AN62" s="271">
        <f>IF(MNS!$M$8=1,IF('C-MNS'!AN62="NS",100,IF('C-MNS'!AN62="N",10,IF('C-MNS'!AN62="c",1,0))),0)</f>
        <v>0</v>
      </c>
      <c r="AO62" s="271">
        <f>IF(MNS!$M$8=2,IF('C-MNS'!AO62="NS",100,IF('C-MNS'!AO62="N",10,IF('C-MNS'!AO62="c",1,0))),0)</f>
        <v>0</v>
      </c>
      <c r="AP62" s="271">
        <f>IF(MNS!M$8=3,IF('C-MNS'!AP62="NS",100,IF('C-MNS'!AP62="N",10,IF('C-MNS'!AP62="c",1,0))),0)</f>
        <v>0</v>
      </c>
      <c r="AQ62" s="271">
        <f>IF(MNS!$O$8=1,IF('C-MNS'!AQ62="NS",100,IF('C-MNS'!AQ62="N",10,IF('C-MNS'!AQ62="c",1,0))),0)</f>
        <v>0</v>
      </c>
      <c r="AR62" s="271">
        <f>IF(MNS!$O$8=2,IF('C-MNS'!AR62="NS",100,IF('C-MNS'!AR62="N",10,IF('C-MNS'!AR62="c",1,0))),0)</f>
        <v>0</v>
      </c>
      <c r="AS62" s="271">
        <f>IF(MNS!O$8=3,IF('C-MNS'!AS62="NS",100,IF('C-MNS'!AS62="N",10,IF('C-MNS'!AS62="c",1,0))),0)</f>
        <v>0</v>
      </c>
      <c r="AT62" s="271">
        <f>IF(MNS!$Z$8=1,IF('C-MNS'!AT62="NS",100,IF('C-MNS'!AT62="N",10,IF('C-MNS'!AT62="c",1,0))),0)</f>
        <v>0</v>
      </c>
      <c r="AU62" s="271">
        <f>IF(MNS!$Z$8=2,IF('C-MNS'!AU62="NS",100,IF('C-MNS'!AU62="N",10,IF('C-MNS'!AU62="c",1,0))),0)</f>
        <v>0</v>
      </c>
      <c r="AV62" s="271">
        <f>IF(MNS!Z$8=3,IF('C-MNS'!AV62="NS",100,IF('C-MNS'!AV62="N",10,IF('C-MNS'!AV62="c",1,0))),0)</f>
        <v>0</v>
      </c>
      <c r="AW62" s="271">
        <f>IF(MNS!$AH$8=1,IF('C-MNS'!AW62="NS",100,IF('C-MNS'!AW62="N",10,IF('C-MNS'!AW62="c",1,0))),0)</f>
        <v>0</v>
      </c>
      <c r="AX62" s="271">
        <f>IF(MNS!$AH$8=2,IF('C-MNS'!AX62="NS",100,IF('C-MNS'!AX62="N",10,IF('C-MNS'!AX62="c",1,0))),0)</f>
        <v>0</v>
      </c>
      <c r="AY62" s="271">
        <f>IF(MNS!$AH$8=3,IF('C-MNS'!AY62="NS",100,IF('C-MNS'!AY62="N",10,IF('C-MNS'!AY62="c",1,0))),0)</f>
        <v>0</v>
      </c>
      <c r="AZ62" s="272">
        <f t="shared" si="0"/>
        <v>0</v>
      </c>
      <c r="BA62" s="272">
        <f t="shared" si="1"/>
        <v>0</v>
      </c>
      <c r="BB62" s="272">
        <f t="shared" si="2"/>
        <v>0</v>
      </c>
      <c r="BC62" s="272">
        <f t="shared" si="3"/>
        <v>0</v>
      </c>
      <c r="BD62" s="257">
        <f>IF(AZ62&gt;0,IF(Perf_potenziale!AZ62&gt;0,IF(BA62&gt;=1,1,IF(BB62&gt;=Perf_potenziale!BB62,1,IF(BB62&gt;0,0.5,IF(BC62&gt;0,0.3,0)))),0),0)</f>
        <v>0</v>
      </c>
      <c r="BE62" s="257">
        <f>IF(BD62=1,3,IF(BD61=1,2,IF(BD60=1,1,0)))</f>
        <v>0</v>
      </c>
      <c r="BF62" s="273">
        <f>IF(BE62=0,BD62+BD61*0.1+BD60*0.01,0)</f>
        <v>0</v>
      </c>
      <c r="BG62" s="254"/>
      <c r="BH62" s="254"/>
      <c r="BI62" s="254"/>
      <c r="BJ62" s="99"/>
      <c r="BK62" s="254"/>
      <c r="BL62" s="342"/>
    </row>
    <row r="63" spans="1:64" ht="15.75" customHeight="1" thickBot="1">
      <c r="A63" s="590"/>
      <c r="B63" s="437"/>
      <c r="C63" s="585" t="s">
        <v>454</v>
      </c>
      <c r="D63" s="576" t="s">
        <v>455</v>
      </c>
      <c r="E63" s="322" t="s">
        <v>373</v>
      </c>
      <c r="F63" s="316" t="s">
        <v>456</v>
      </c>
      <c r="G63" s="276">
        <f>IF(MNS!$B$8=1,IF('C-MNS'!G63="NS",100,IF('C-MNS'!G63="N",10,IF('C-MNS'!G63="c",1,0))),0)</f>
        <v>0</v>
      </c>
      <c r="H63" s="276">
        <f>IF(MNS!$B$8=2,IF('C-MNS'!H63="NS",100,IF('C-MNS'!H63="N",10,IF('C-MNS'!H63="c",1,0))),0)</f>
        <v>0</v>
      </c>
      <c r="I63" s="276">
        <f>IF(MNS!B$8=3,IF('C-MNS'!I63="NS",100,IF('C-MNS'!I63="N",10,IF('C-MNS'!I63="c",1,0))),0)</f>
        <v>0</v>
      </c>
      <c r="J63" s="276">
        <f>IF(MNS!$C$8=1,IF('C-MNS'!J63="NS",100,IF('C-MNS'!J63="N",10,IF('C-MNS'!J63="c",1,0))),0)</f>
        <v>0</v>
      </c>
      <c r="K63" s="276">
        <f>IF(MNS!$C$8=2,IF('C-MNS'!K63="NS",100,IF('C-MNS'!K63="N",10,IF('C-MNS'!K63="c",1,0))),0)</f>
        <v>0</v>
      </c>
      <c r="L63" s="276">
        <f>IF(MNS!C$8=3,IF('C-MNS'!L63="NS",100,IF('C-MNS'!L63="N",10,IF('C-MNS'!L63="c",1,0))),0)</f>
        <v>0</v>
      </c>
      <c r="M63" s="276">
        <f>IF(MNS!$D$8=1,IF('C-MNS'!M63="NS",100,IF('C-MNS'!M63="N",10,IF('C-MNS'!M63="c",1,0))),0)</f>
        <v>0</v>
      </c>
      <c r="N63" s="276">
        <f>IF(MNS!$D$8=2,IF('C-MNS'!N63="NS",100,IF('C-MNS'!N63="N",10,IF('C-MNS'!N63="c",1,0))),0)</f>
        <v>0</v>
      </c>
      <c r="O63" s="276">
        <f>IF(MNS!D$8=3,IF('C-MNS'!O63="NS",100,IF('C-MNS'!O63="N",10,IF('C-MNS'!O63="c",1,0))),0)</f>
        <v>0</v>
      </c>
      <c r="P63" s="276">
        <f>IF(MNS!$E$8=1,IF('C-MNS'!P63="NS",100,IF('C-MNS'!P63="N",10,IF('C-MNS'!P63="c",1,0))),0)</f>
        <v>0</v>
      </c>
      <c r="Q63" s="276">
        <f>IF(MNS!$E$8=2,IF('C-MNS'!Q63="NS",100,IF('C-MNS'!Q63="N",10,IF('C-MNS'!Q63="c",1,0))),0)</f>
        <v>0</v>
      </c>
      <c r="R63" s="276">
        <f>IF(MNS!E$8=3,IF('C-MNS'!R63="NS",100,IF('C-MNS'!R63="N",10,IF('C-MNS'!R63="c",1,0))),0)</f>
        <v>0</v>
      </c>
      <c r="S63" s="276">
        <f>IF(MNS!$F$8=1,IF('C-MNS'!S63="NS",100,IF('C-MNS'!S63="N",10,IF('C-MNS'!S63="c",1,0))),0)</f>
        <v>0</v>
      </c>
      <c r="T63" s="276">
        <f>IF(MNS!$F$8=2,IF('C-MNS'!T63="NS",100,IF('C-MNS'!T63="N",10,IF('C-MNS'!T63="c",1,0))),0)</f>
        <v>0</v>
      </c>
      <c r="U63" s="276">
        <f>IF(MNS!F$8=3,IF('C-MNS'!U63="NS",100,IF('C-MNS'!U63="N",10,IF('C-MNS'!U63="c",1,0))),0)</f>
        <v>0</v>
      </c>
      <c r="V63" s="276">
        <f>IF(MNS!$G$8=1,IF('C-MNS'!V63="NS",100,IF('C-MNS'!V63="N",10,IF('C-MNS'!V63="c",1,0))),0)</f>
        <v>0</v>
      </c>
      <c r="W63" s="276">
        <f>IF(MNS!$G$8=2,IF('C-MNS'!W63="NS",100,IF('C-MNS'!W63="N",10,IF('C-MNS'!W63="c",1,0))),0)</f>
        <v>0</v>
      </c>
      <c r="X63" s="276">
        <f>IF(MNS!G$8=3,IF('C-MNS'!X63="NS",100,IF('C-MNS'!X63="N",10,IF('C-MNS'!X63="c",1,0))),0)</f>
        <v>0</v>
      </c>
      <c r="Y63" s="276">
        <f>IF(MNS!$H$8=1,IF('C-MNS'!Y63="NS",100,IF('C-MNS'!Y63="N",10,IF('C-MNS'!Y63="c",1,0))),0)</f>
        <v>0</v>
      </c>
      <c r="Z63" s="276">
        <f>IF(MNS!$H$8=2,IF('C-MNS'!Z63="NS",100,IF('C-MNS'!Z63="N",10,IF('C-MNS'!Z63="c",1,0))),0)</f>
        <v>0</v>
      </c>
      <c r="AA63" s="276">
        <f>IF(MNS!H$8=3,IF('C-MNS'!AA63="NS",100,IF('C-MNS'!AA63="N",10,IF('C-MNS'!AA63="c",1,0))),0)</f>
        <v>0</v>
      </c>
      <c r="AB63" s="276">
        <f>IF(MNS!$I$8=1,IF('C-MNS'!AB63="NS",100,IF('C-MNS'!AB63="N",10,IF('C-MNS'!AB63="c",1,0))),0)</f>
        <v>0</v>
      </c>
      <c r="AC63" s="276">
        <f>IF(MNS!$I$8=2,IF('C-MNS'!AC63="NS",100,IF('C-MNS'!AC63="N",10,IF('C-MNS'!AC63="c",1,0))),0)</f>
        <v>0</v>
      </c>
      <c r="AD63" s="276">
        <f>IF(MNS!I$8=3,IF('C-MNS'!AD63="NS",100,IF('C-MNS'!AD63="N",10,IF('C-MNS'!AD63="c",1,0))),0)</f>
        <v>0</v>
      </c>
      <c r="AE63" s="276">
        <f>IF(MNS!$J$8=1,IF('C-MNS'!AE63="NS",100,IF('C-MNS'!AE63="N",10,IF('C-MNS'!AE63="c",1,0))),0)</f>
        <v>0</v>
      </c>
      <c r="AF63" s="276">
        <f>IF(MNS!$J$8=2,IF('C-MNS'!AF63="NS",100,IF('C-MNS'!AF63="N",10,IF('C-MNS'!AF63="c",1,0))),0)</f>
        <v>0</v>
      </c>
      <c r="AG63" s="276">
        <f>IF(MNS!J$8=3,IF('C-MNS'!AG63="NS",100,IF('C-MNS'!AG63="N",10,IF('C-MNS'!AG63="c",1,0))),0)</f>
        <v>0</v>
      </c>
      <c r="AH63" s="276">
        <f>IF(MNS!$K$8=1,IF('C-MNS'!AH63="NS",100,IF('C-MNS'!AH63="N",10,IF('C-MNS'!AH63="c",1,0))),0)</f>
        <v>0</v>
      </c>
      <c r="AI63" s="276">
        <f>IF(MNS!$K$8=2,IF('C-MNS'!AI63="NS",100,IF('C-MNS'!AI63="N",10,IF('C-MNS'!AI63="c",1,0))),0)</f>
        <v>0</v>
      </c>
      <c r="AJ63" s="276">
        <f>IF(MNS!K$8=3,IF('C-MNS'!AJ63="NS",100,IF('C-MNS'!AJ63="N",10,IF('C-MNS'!AJ63="c",1,0))),0)</f>
        <v>0</v>
      </c>
      <c r="AK63" s="276">
        <f>IF(MNS!$L$8=1,IF('C-MNS'!AK63="NS",100,IF('C-MNS'!AK63="N",10,IF('C-MNS'!AK63="c",1,0))),0)</f>
        <v>0</v>
      </c>
      <c r="AL63" s="276">
        <f>IF(MNS!$L$8=2,IF('C-MNS'!AL63="NS",100,IF('C-MNS'!AL63="N",10,IF('C-MNS'!AL63="c",1,0))),0)</f>
        <v>0</v>
      </c>
      <c r="AM63" s="276">
        <f>IF(MNS!L$8=3,IF('C-MNS'!AM63="NS",100,IF('C-MNS'!AM63="N",10,IF('C-MNS'!AM63="c",1,0))),0)</f>
        <v>0</v>
      </c>
      <c r="AN63" s="276">
        <f>IF(MNS!$M$8=1,IF('C-MNS'!AN63="NS",100,IF('C-MNS'!AN63="N",10,IF('C-MNS'!AN63="c",1,0))),0)</f>
        <v>0</v>
      </c>
      <c r="AO63" s="276">
        <f>IF(MNS!$M$8=2,IF('C-MNS'!AO63="NS",100,IF('C-MNS'!AO63="N",10,IF('C-MNS'!AO63="c",1,0))),0)</f>
        <v>0</v>
      </c>
      <c r="AP63" s="276">
        <f>IF(MNS!M$8=3,IF('C-MNS'!AP63="NS",100,IF('C-MNS'!AP63="N",10,IF('C-MNS'!AP63="c",1,0))),0)</f>
        <v>0</v>
      </c>
      <c r="AQ63" s="276">
        <f>IF(MNS!$O$8=1,IF('C-MNS'!AQ63="NS",100,IF('C-MNS'!AQ63="N",10,IF('C-MNS'!AQ63="c",1,0))),0)</f>
        <v>0</v>
      </c>
      <c r="AR63" s="276">
        <f>IF(MNS!$O$8=2,IF('C-MNS'!AR63="NS",100,IF('C-MNS'!AR63="N",10,IF('C-MNS'!AR63="c",1,0))),0)</f>
        <v>0</v>
      </c>
      <c r="AS63" s="276">
        <f>IF(MNS!O$8=3,IF('C-MNS'!AS63="NS",100,IF('C-MNS'!AS63="N",10,IF('C-MNS'!AS63="c",1,0))),0)</f>
        <v>0</v>
      </c>
      <c r="AT63" s="276">
        <f>IF(MNS!$Z$8=1,IF('C-MNS'!AT63="NS",100,IF('C-MNS'!AT63="N",10,IF('C-MNS'!AT63="c",1,0))),0)</f>
        <v>0</v>
      </c>
      <c r="AU63" s="276">
        <f>IF(MNS!$Z$8=2,IF('C-MNS'!AU63="NS",100,IF('C-MNS'!AU63="N",10,IF('C-MNS'!AU63="c",1,0))),0)</f>
        <v>0</v>
      </c>
      <c r="AV63" s="276">
        <f>IF(MNS!Z$8=3,IF('C-MNS'!AV63="NS",100,IF('C-MNS'!AV63="N",10,IF('C-MNS'!AV63="c",1,0))),0)</f>
        <v>0</v>
      </c>
      <c r="AW63" s="276">
        <f>IF(MNS!$AH$8=1,IF('C-MNS'!AW63="NS",100,IF('C-MNS'!AW63="N",10,IF('C-MNS'!AW63="c",1,0))),0)</f>
        <v>0</v>
      </c>
      <c r="AX63" s="276">
        <f>IF(MNS!$AH$8=2,IF('C-MNS'!AX63="NS",100,IF('C-MNS'!AX63="N",10,IF('C-MNS'!AX63="c",1,0))),0)</f>
        <v>0</v>
      </c>
      <c r="AY63" s="276">
        <f>IF(MNS!$AH$8=3,IF('C-MNS'!AY63="NS",100,IF('C-MNS'!AY63="N",10,IF('C-MNS'!AY63="c",1,0))),0)</f>
        <v>0</v>
      </c>
      <c r="AZ63" s="260">
        <f t="shared" si="0"/>
        <v>0</v>
      </c>
      <c r="BA63" s="260">
        <f t="shared" si="1"/>
        <v>0</v>
      </c>
      <c r="BB63" s="260">
        <f t="shared" si="2"/>
        <v>0</v>
      </c>
      <c r="BC63" s="260">
        <f t="shared" si="3"/>
        <v>0</v>
      </c>
      <c r="BD63" s="262">
        <f>IF(AZ63&gt;0,IF(Perf_potenziale!AZ63&gt;0,IF(BA63&gt;=1,1,IF(BB63&gt;=Perf_potenziale!BB63,1,IF(BB63&gt;0,0.5,IF(BC63&gt;0,0.3,0)))),0),0)</f>
        <v>0</v>
      </c>
      <c r="BE63" s="262"/>
      <c r="BF63" s="277"/>
      <c r="BG63" s="254"/>
      <c r="BH63" s="254"/>
      <c r="BI63" s="254"/>
      <c r="BJ63" s="99"/>
      <c r="BK63" s="254"/>
      <c r="BL63" s="342"/>
    </row>
    <row r="64" spans="1:64" ht="15.75" customHeight="1" thickBot="1">
      <c r="A64" s="590"/>
      <c r="B64" s="437"/>
      <c r="C64" s="541"/>
      <c r="D64" s="547"/>
      <c r="E64" s="323" t="s">
        <v>375</v>
      </c>
      <c r="F64" s="317" t="s">
        <v>457</v>
      </c>
      <c r="G64" s="252">
        <f>IF(MNS!$B$8=1,IF('C-MNS'!G64="NS",100,IF('C-MNS'!G64="N",10,IF('C-MNS'!G64="c",1,0))),0)</f>
        <v>0</v>
      </c>
      <c r="H64" s="252">
        <f>IF(MNS!$B$8=2,IF('C-MNS'!H64="NS",100,IF('C-MNS'!H64="N",10,IF('C-MNS'!H64="c",1,0))),0)</f>
        <v>0</v>
      </c>
      <c r="I64" s="252">
        <f>IF(MNS!B$8=3,IF('C-MNS'!I64="NS",100,IF('C-MNS'!I64="N",10,IF('C-MNS'!I64="c",1,0))),0)</f>
        <v>0</v>
      </c>
      <c r="J64" s="252">
        <f>IF(MNS!$C$8=1,IF('C-MNS'!J64="NS",100,IF('C-MNS'!J64="N",10,IF('C-MNS'!J64="c",1,0))),0)</f>
        <v>0</v>
      </c>
      <c r="K64" s="252">
        <f>IF(MNS!$C$8=2,IF('C-MNS'!K64="NS",100,IF('C-MNS'!K64="N",10,IF('C-MNS'!K64="c",1,0))),0)</f>
        <v>0</v>
      </c>
      <c r="L64" s="252">
        <f>IF(MNS!C$8=3,IF('C-MNS'!L64="NS",100,IF('C-MNS'!L64="N",10,IF('C-MNS'!L64="c",1,0))),0)</f>
        <v>0</v>
      </c>
      <c r="M64" s="252">
        <f>IF(MNS!$D$8=1,IF('C-MNS'!M64="NS",100,IF('C-MNS'!M64="N",10,IF('C-MNS'!M64="c",1,0))),0)</f>
        <v>0</v>
      </c>
      <c r="N64" s="252">
        <f>IF(MNS!$D$8=2,IF('C-MNS'!N64="NS",100,IF('C-MNS'!N64="N",10,IF('C-MNS'!N64="c",1,0))),0)</f>
        <v>0</v>
      </c>
      <c r="O64" s="252">
        <f>IF(MNS!D$8=3,IF('C-MNS'!O64="NS",100,IF('C-MNS'!O64="N",10,IF('C-MNS'!O64="c",1,0))),0)</f>
        <v>0</v>
      </c>
      <c r="P64" s="252">
        <f>IF(MNS!$E$8=1,IF('C-MNS'!P64="NS",100,IF('C-MNS'!P64="N",10,IF('C-MNS'!P64="c",1,0))),0)</f>
        <v>0</v>
      </c>
      <c r="Q64" s="252">
        <f>IF(MNS!$E$8=2,IF('C-MNS'!Q64="NS",100,IF('C-MNS'!Q64="N",10,IF('C-MNS'!Q64="c",1,0))),0)</f>
        <v>0</v>
      </c>
      <c r="R64" s="252">
        <f>IF(MNS!E$8=3,IF('C-MNS'!R64="NS",100,IF('C-MNS'!R64="N",10,IF('C-MNS'!R64="c",1,0))),0)</f>
        <v>0</v>
      </c>
      <c r="S64" s="252">
        <f>IF(MNS!$F$8=1,IF('C-MNS'!S64="NS",100,IF('C-MNS'!S64="N",10,IF('C-MNS'!S64="c",1,0))),0)</f>
        <v>0</v>
      </c>
      <c r="T64" s="252">
        <f>IF(MNS!$F$8=2,IF('C-MNS'!T64="NS",100,IF('C-MNS'!T64="N",10,IF('C-MNS'!T64="c",1,0))),0)</f>
        <v>0</v>
      </c>
      <c r="U64" s="252">
        <f>IF(MNS!F$8=3,IF('C-MNS'!U64="NS",100,IF('C-MNS'!U64="N",10,IF('C-MNS'!U64="c",1,0))),0)</f>
        <v>0</v>
      </c>
      <c r="V64" s="252">
        <f>IF(MNS!$G$8=1,IF('C-MNS'!V64="NS",100,IF('C-MNS'!V64="N",10,IF('C-MNS'!V64="c",1,0))),0)</f>
        <v>0</v>
      </c>
      <c r="W64" s="252">
        <f>IF(MNS!$G$8=2,IF('C-MNS'!W64="NS",100,IF('C-MNS'!W64="N",10,IF('C-MNS'!W64="c",1,0))),0)</f>
        <v>0</v>
      </c>
      <c r="X64" s="252">
        <f>IF(MNS!G$8=3,IF('C-MNS'!X64="NS",100,IF('C-MNS'!X64="N",10,IF('C-MNS'!X64="c",1,0))),0)</f>
        <v>0</v>
      </c>
      <c r="Y64" s="252">
        <f>IF(MNS!$H$8=1,IF('C-MNS'!Y64="NS",100,IF('C-MNS'!Y64="N",10,IF('C-MNS'!Y64="c",1,0))),0)</f>
        <v>0</v>
      </c>
      <c r="Z64" s="252">
        <f>IF(MNS!$H$8=2,IF('C-MNS'!Z64="NS",100,IF('C-MNS'!Z64="N",10,IF('C-MNS'!Z64="c",1,0))),0)</f>
        <v>0</v>
      </c>
      <c r="AA64" s="252">
        <f>IF(MNS!H$8=3,IF('C-MNS'!AA64="NS",100,IF('C-MNS'!AA64="N",10,IF('C-MNS'!AA64="c",1,0))),0)</f>
        <v>0</v>
      </c>
      <c r="AB64" s="252">
        <f>IF(MNS!$I$8=1,IF('C-MNS'!AB64="NS",100,IF('C-MNS'!AB64="N",10,IF('C-MNS'!AB64="c",1,0))),0)</f>
        <v>0</v>
      </c>
      <c r="AC64" s="252">
        <f>IF(MNS!$I$8=2,IF('C-MNS'!AC64="NS",100,IF('C-MNS'!AC64="N",10,IF('C-MNS'!AC64="c",1,0))),0)</f>
        <v>0</v>
      </c>
      <c r="AD64" s="252">
        <f>IF(MNS!I$8=3,IF('C-MNS'!AD64="NS",100,IF('C-MNS'!AD64="N",10,IF('C-MNS'!AD64="c",1,0))),0)</f>
        <v>0</v>
      </c>
      <c r="AE64" s="252">
        <f>IF(MNS!$J$8=1,IF('C-MNS'!AE64="NS",100,IF('C-MNS'!AE64="N",10,IF('C-MNS'!AE64="c",1,0))),0)</f>
        <v>0</v>
      </c>
      <c r="AF64" s="252">
        <f>IF(MNS!$J$8=2,IF('C-MNS'!AF64="NS",100,IF('C-MNS'!AF64="N",10,IF('C-MNS'!AF64="c",1,0))),0)</f>
        <v>0</v>
      </c>
      <c r="AG64" s="252">
        <f>IF(MNS!J$8=3,IF('C-MNS'!AG64="NS",100,IF('C-MNS'!AG64="N",10,IF('C-MNS'!AG64="c",1,0))),0)</f>
        <v>0</v>
      </c>
      <c r="AH64" s="252">
        <f>IF(MNS!$K$8=1,IF('C-MNS'!AH64="NS",100,IF('C-MNS'!AH64="N",10,IF('C-MNS'!AH64="c",1,0))),0)</f>
        <v>0</v>
      </c>
      <c r="AI64" s="252">
        <f>IF(MNS!$K$8=2,IF('C-MNS'!AI64="NS",100,IF('C-MNS'!AI64="N",10,IF('C-MNS'!AI64="c",1,0))),0)</f>
        <v>0</v>
      </c>
      <c r="AJ64" s="252">
        <f>IF(MNS!K$8=3,IF('C-MNS'!AJ64="NS",100,IF('C-MNS'!AJ64="N",10,IF('C-MNS'!AJ64="c",1,0))),0)</f>
        <v>0</v>
      </c>
      <c r="AK64" s="252">
        <f>IF(MNS!$L$8=1,IF('C-MNS'!AK64="NS",100,IF('C-MNS'!AK64="N",10,IF('C-MNS'!AK64="c",1,0))),0)</f>
        <v>0</v>
      </c>
      <c r="AL64" s="252">
        <f>IF(MNS!$L$8=2,IF('C-MNS'!AL64="NS",100,IF('C-MNS'!AL64="N",10,IF('C-MNS'!AL64="c",1,0))),0)</f>
        <v>0</v>
      </c>
      <c r="AM64" s="252">
        <f>IF(MNS!L$8=3,IF('C-MNS'!AM64="NS",100,IF('C-MNS'!AM64="N",10,IF('C-MNS'!AM64="c",1,0))),0)</f>
        <v>0</v>
      </c>
      <c r="AN64" s="252">
        <f>IF(MNS!$M$8=1,IF('C-MNS'!AN64="NS",100,IF('C-MNS'!AN64="N",10,IF('C-MNS'!AN64="c",1,0))),0)</f>
        <v>0</v>
      </c>
      <c r="AO64" s="252">
        <f>IF(MNS!$M$8=2,IF('C-MNS'!AO64="NS",100,IF('C-MNS'!AO64="N",10,IF('C-MNS'!AO64="c",1,0))),0)</f>
        <v>0</v>
      </c>
      <c r="AP64" s="252">
        <f>IF(MNS!M$8=3,IF('C-MNS'!AP64="NS",100,IF('C-MNS'!AP64="N",10,IF('C-MNS'!AP64="c",1,0))),0)</f>
        <v>0</v>
      </c>
      <c r="AQ64" s="252">
        <f>IF(MNS!$O$8=1,IF('C-MNS'!AQ64="NS",100,IF('C-MNS'!AQ64="N",10,IF('C-MNS'!AQ64="c",1,0))),0)</f>
        <v>0</v>
      </c>
      <c r="AR64" s="252">
        <f>IF(MNS!$O$8=2,IF('C-MNS'!AR64="NS",100,IF('C-MNS'!AR64="N",10,IF('C-MNS'!AR64="c",1,0))),0)</f>
        <v>0</v>
      </c>
      <c r="AS64" s="252">
        <f>IF(MNS!O$8=3,IF('C-MNS'!AS64="NS",100,IF('C-MNS'!AS64="N",10,IF('C-MNS'!AS64="c",1,0))),0)</f>
        <v>0</v>
      </c>
      <c r="AT64" s="252">
        <f>IF(MNS!$Z$8=1,IF('C-MNS'!AT64="NS",100,IF('C-MNS'!AT64="N",10,IF('C-MNS'!AT64="c",1,0))),0)</f>
        <v>0</v>
      </c>
      <c r="AU64" s="252">
        <f>IF(MNS!$Z$8=2,IF('C-MNS'!AU64="NS",100,IF('C-MNS'!AU64="N",10,IF('C-MNS'!AU64="c",1,0))),0)</f>
        <v>0</v>
      </c>
      <c r="AV64" s="252">
        <f>IF(MNS!Z$8=3,IF('C-MNS'!AV64="NS",100,IF('C-MNS'!AV64="N",10,IF('C-MNS'!AV64="c",1,0))),0)</f>
        <v>0</v>
      </c>
      <c r="AW64" s="252">
        <f>IF(MNS!$AH$8=1,IF('C-MNS'!AW64="NS",100,IF('C-MNS'!AW64="N",10,IF('C-MNS'!AW64="c",1,0))),0)</f>
        <v>0</v>
      </c>
      <c r="AX64" s="252">
        <f>IF(MNS!$AH$8=2,IF('C-MNS'!AX64="NS",100,IF('C-MNS'!AX64="N",10,IF('C-MNS'!AX64="c",1,0))),0)</f>
        <v>0</v>
      </c>
      <c r="AY64" s="252">
        <f>IF(MNS!$AH$8=3,IF('C-MNS'!AY64="NS",100,IF('C-MNS'!AY64="N",10,IF('C-MNS'!AY64="c",1,0))),0)</f>
        <v>0</v>
      </c>
      <c r="AZ64" s="253">
        <f t="shared" si="0"/>
        <v>0</v>
      </c>
      <c r="BA64" s="253">
        <f t="shared" si="1"/>
        <v>0</v>
      </c>
      <c r="BB64" s="253">
        <f t="shared" si="2"/>
        <v>0</v>
      </c>
      <c r="BC64" s="253">
        <f t="shared" si="3"/>
        <v>0</v>
      </c>
      <c r="BD64" s="255">
        <f>IF(AZ64&gt;0,IF(Perf_potenziale!AZ64&gt;0,IF(BA64&gt;=1,1,IF(BB64&gt;=Perf_potenziale!BB64,1,IF(BB64&gt;0,0.5,IF(BC64&gt;0,0.3,0)))),0),0)</f>
        <v>0</v>
      </c>
      <c r="BE64" s="255"/>
      <c r="BF64" s="263"/>
      <c r="BG64" s="254"/>
      <c r="BH64" s="254"/>
      <c r="BI64" s="254"/>
      <c r="BJ64" s="99"/>
      <c r="BK64" s="254"/>
      <c r="BL64" s="342"/>
    </row>
    <row r="65" spans="1:64" ht="15.75" customHeight="1">
      <c r="A65" s="590"/>
      <c r="B65" s="437"/>
      <c r="C65" s="542"/>
      <c r="D65" s="548"/>
      <c r="E65" s="324" t="s">
        <v>377</v>
      </c>
      <c r="F65" s="313" t="s">
        <v>458</v>
      </c>
      <c r="G65" s="280">
        <f>IF(MNS!$B$8=1,IF('C-MNS'!G65="NS",100,IF('C-MNS'!G65="N",10,IF('C-MNS'!G65="c",1,0))),0)</f>
        <v>0</v>
      </c>
      <c r="H65" s="280">
        <f>IF(MNS!$B$8=2,IF('C-MNS'!H65="NS",100,IF('C-MNS'!H65="N",10,IF('C-MNS'!H65="c",1,0))),0)</f>
        <v>0</v>
      </c>
      <c r="I65" s="280">
        <f>IF(MNS!B$8=3,IF('C-MNS'!I65="NS",100,IF('C-MNS'!I65="N",10,IF('C-MNS'!I65="c",1,0))),0)</f>
        <v>0</v>
      </c>
      <c r="J65" s="280">
        <f>IF(MNS!$C$8=1,IF('C-MNS'!J65="NS",100,IF('C-MNS'!J65="N",10,IF('C-MNS'!J65="c",1,0))),0)</f>
        <v>0</v>
      </c>
      <c r="K65" s="280">
        <f>IF(MNS!$C$8=2,IF('C-MNS'!K65="NS",100,IF('C-MNS'!K65="N",10,IF('C-MNS'!K65="c",1,0))),0)</f>
        <v>0</v>
      </c>
      <c r="L65" s="280">
        <f>IF(MNS!C$8=3,IF('C-MNS'!L65="NS",100,IF('C-MNS'!L65="N",10,IF('C-MNS'!L65="c",1,0))),0)</f>
        <v>0</v>
      </c>
      <c r="M65" s="280">
        <f>IF(MNS!$D$8=1,IF('C-MNS'!M65="NS",100,IF('C-MNS'!M65="N",10,IF('C-MNS'!M65="c",1,0))),0)</f>
        <v>0</v>
      </c>
      <c r="N65" s="280">
        <f>IF(MNS!$D$8=2,IF('C-MNS'!N65="NS",100,IF('C-MNS'!N65="N",10,IF('C-MNS'!N65="c",1,0))),0)</f>
        <v>0</v>
      </c>
      <c r="O65" s="280">
        <f>IF(MNS!D$8=3,IF('C-MNS'!O65="NS",100,IF('C-MNS'!O65="N",10,IF('C-MNS'!O65="c",1,0))),0)</f>
        <v>0</v>
      </c>
      <c r="P65" s="280">
        <f>IF(MNS!$E$8=1,IF('C-MNS'!P65="NS",100,IF('C-MNS'!P65="N",10,IF('C-MNS'!P65="c",1,0))),0)</f>
        <v>0</v>
      </c>
      <c r="Q65" s="280">
        <f>IF(MNS!$E$8=2,IF('C-MNS'!Q65="NS",100,IF('C-MNS'!Q65="N",10,IF('C-MNS'!Q65="c",1,0))),0)</f>
        <v>0</v>
      </c>
      <c r="R65" s="280">
        <f>IF(MNS!E$8=3,IF('C-MNS'!R65="NS",100,IF('C-MNS'!R65="N",10,IF('C-MNS'!R65="c",1,0))),0)</f>
        <v>0</v>
      </c>
      <c r="S65" s="280">
        <f>IF(MNS!$F$8=1,IF('C-MNS'!S65="NS",100,IF('C-MNS'!S65="N",10,IF('C-MNS'!S65="c",1,0))),0)</f>
        <v>0</v>
      </c>
      <c r="T65" s="280">
        <f>IF(MNS!$F$8=2,IF('C-MNS'!T65="NS",100,IF('C-MNS'!T65="N",10,IF('C-MNS'!T65="c",1,0))),0)</f>
        <v>0</v>
      </c>
      <c r="U65" s="280">
        <f>IF(MNS!F$8=3,IF('C-MNS'!U65="NS",100,IF('C-MNS'!U65="N",10,IF('C-MNS'!U65="c",1,0))),0)</f>
        <v>0</v>
      </c>
      <c r="V65" s="280">
        <f>IF(MNS!$G$8=1,IF('C-MNS'!V65="NS",100,IF('C-MNS'!V65="N",10,IF('C-MNS'!V65="c",1,0))),0)</f>
        <v>0</v>
      </c>
      <c r="W65" s="280">
        <f>IF(MNS!$G$8=2,IF('C-MNS'!W65="NS",100,IF('C-MNS'!W65="N",10,IF('C-MNS'!W65="c",1,0))),0)</f>
        <v>0</v>
      </c>
      <c r="X65" s="280">
        <f>IF(MNS!G$8=3,IF('C-MNS'!X65="NS",100,IF('C-MNS'!X65="N",10,IF('C-MNS'!X65="c",1,0))),0)</f>
        <v>0</v>
      </c>
      <c r="Y65" s="280">
        <f>IF(MNS!$H$8=1,IF('C-MNS'!Y65="NS",100,IF('C-MNS'!Y65="N",10,IF('C-MNS'!Y65="c",1,0))),0)</f>
        <v>0</v>
      </c>
      <c r="Z65" s="280">
        <f>IF(MNS!$H$8=2,IF('C-MNS'!Z65="NS",100,IF('C-MNS'!Z65="N",10,IF('C-MNS'!Z65="c",1,0))),0)</f>
        <v>0</v>
      </c>
      <c r="AA65" s="280">
        <f>IF(MNS!H$8=3,IF('C-MNS'!AA65="NS",100,IF('C-MNS'!AA65="N",10,IF('C-MNS'!AA65="c",1,0))),0)</f>
        <v>0</v>
      </c>
      <c r="AB65" s="280">
        <f>IF(MNS!$I$8=1,IF('C-MNS'!AB65="NS",100,IF('C-MNS'!AB65="N",10,IF('C-MNS'!AB65="c",1,0))),0)</f>
        <v>0</v>
      </c>
      <c r="AC65" s="280">
        <f>IF(MNS!$I$8=2,IF('C-MNS'!AC65="NS",100,IF('C-MNS'!AC65="N",10,IF('C-MNS'!AC65="c",1,0))),0)</f>
        <v>0</v>
      </c>
      <c r="AD65" s="280">
        <f>IF(MNS!I$8=3,IF('C-MNS'!AD65="NS",100,IF('C-MNS'!AD65="N",10,IF('C-MNS'!AD65="c",1,0))),0)</f>
        <v>0</v>
      </c>
      <c r="AE65" s="280">
        <f>IF(MNS!$J$8=1,IF('C-MNS'!AE65="NS",100,IF('C-MNS'!AE65="N",10,IF('C-MNS'!AE65="c",1,0))),0)</f>
        <v>0</v>
      </c>
      <c r="AF65" s="280">
        <f>IF(MNS!$J$8=2,IF('C-MNS'!AF65="NS",100,IF('C-MNS'!AF65="N",10,IF('C-MNS'!AF65="c",1,0))),0)</f>
        <v>0</v>
      </c>
      <c r="AG65" s="280">
        <f>IF(MNS!J$8=3,IF('C-MNS'!AG65="NS",100,IF('C-MNS'!AG65="N",10,IF('C-MNS'!AG65="c",1,0))),0)</f>
        <v>0</v>
      </c>
      <c r="AH65" s="280">
        <f>IF(MNS!$K$8=1,IF('C-MNS'!AH65="NS",100,IF('C-MNS'!AH65="N",10,IF('C-MNS'!AH65="c",1,0))),0)</f>
        <v>0</v>
      </c>
      <c r="AI65" s="280">
        <f>IF(MNS!$K$8=2,IF('C-MNS'!AI65="NS",100,IF('C-MNS'!AI65="N",10,IF('C-MNS'!AI65="c",1,0))),0)</f>
        <v>0</v>
      </c>
      <c r="AJ65" s="280">
        <f>IF(MNS!K$8=3,IF('C-MNS'!AJ65="NS",100,IF('C-MNS'!AJ65="N",10,IF('C-MNS'!AJ65="c",1,0))),0)</f>
        <v>0</v>
      </c>
      <c r="AK65" s="280">
        <f>IF(MNS!$L$8=1,IF('C-MNS'!AK65="NS",100,IF('C-MNS'!AK65="N",10,IF('C-MNS'!AK65="c",1,0))),0)</f>
        <v>0</v>
      </c>
      <c r="AL65" s="280">
        <f>IF(MNS!$L$8=2,IF('C-MNS'!AL65="NS",100,IF('C-MNS'!AL65="N",10,IF('C-MNS'!AL65="c",1,0))),0)</f>
        <v>0</v>
      </c>
      <c r="AM65" s="280">
        <f>IF(MNS!L$8=3,IF('C-MNS'!AM65="NS",100,IF('C-MNS'!AM65="N",10,IF('C-MNS'!AM65="c",1,0))),0)</f>
        <v>0</v>
      </c>
      <c r="AN65" s="280">
        <f>IF(MNS!$M$8=1,IF('C-MNS'!AN65="NS",100,IF('C-MNS'!AN65="N",10,IF('C-MNS'!AN65="c",1,0))),0)</f>
        <v>0</v>
      </c>
      <c r="AO65" s="280">
        <f>IF(MNS!$M$8=2,IF('C-MNS'!AO65="NS",100,IF('C-MNS'!AO65="N",10,IF('C-MNS'!AO65="c",1,0))),0)</f>
        <v>0</v>
      </c>
      <c r="AP65" s="280">
        <f>IF(MNS!M$8=3,IF('C-MNS'!AP65="NS",100,IF('C-MNS'!AP65="N",10,IF('C-MNS'!AP65="c",1,0))),0)</f>
        <v>0</v>
      </c>
      <c r="AQ65" s="280">
        <f>IF(MNS!$O$8=1,IF('C-MNS'!AQ65="NS",100,IF('C-MNS'!AQ65="N",10,IF('C-MNS'!AQ65="c",1,0))),0)</f>
        <v>0</v>
      </c>
      <c r="AR65" s="280">
        <f>IF(MNS!$O$8=2,IF('C-MNS'!AR65="NS",100,IF('C-MNS'!AR65="N",10,IF('C-MNS'!AR65="c",1,0))),0)</f>
        <v>0</v>
      </c>
      <c r="AS65" s="280">
        <f>IF(MNS!O$8=3,IF('C-MNS'!AS65="NS",100,IF('C-MNS'!AS65="N",10,IF('C-MNS'!AS65="c",1,0))),0)</f>
        <v>0</v>
      </c>
      <c r="AT65" s="280">
        <f>IF(MNS!$Z$8=1,IF('C-MNS'!AT65="NS",100,IF('C-MNS'!AT65="N",10,IF('C-MNS'!AT65="c",1,0))),0)</f>
        <v>0</v>
      </c>
      <c r="AU65" s="280">
        <f>IF(MNS!$Z$8=2,IF('C-MNS'!AU65="NS",100,IF('C-MNS'!AU65="N",10,IF('C-MNS'!AU65="c",1,0))),0)</f>
        <v>0</v>
      </c>
      <c r="AV65" s="280">
        <f>IF(MNS!Z$8=3,IF('C-MNS'!AV65="NS",100,IF('C-MNS'!AV65="N",10,IF('C-MNS'!AV65="c",1,0))),0)</f>
        <v>0</v>
      </c>
      <c r="AW65" s="280">
        <f>IF(MNS!$AH$8=1,IF('C-MNS'!AW65="NS",100,IF('C-MNS'!AW65="N",10,IF('C-MNS'!AW65="c",1,0))),0)</f>
        <v>0</v>
      </c>
      <c r="AX65" s="280">
        <f>IF(MNS!$AH$8=2,IF('C-MNS'!AX65="NS",100,IF('C-MNS'!AX65="N",10,IF('C-MNS'!AX65="c",1,0))),0)</f>
        <v>0</v>
      </c>
      <c r="AY65" s="280">
        <f>IF(MNS!$AH$8=3,IF('C-MNS'!AY65="NS",100,IF('C-MNS'!AY65="N",10,IF('C-MNS'!AY65="c",1,0))),0)</f>
        <v>0</v>
      </c>
      <c r="AZ65" s="256">
        <f t="shared" si="0"/>
        <v>0</v>
      </c>
      <c r="BA65" s="256">
        <f t="shared" si="1"/>
        <v>0</v>
      </c>
      <c r="BB65" s="256">
        <f t="shared" si="2"/>
        <v>0</v>
      </c>
      <c r="BC65" s="256">
        <f t="shared" si="3"/>
        <v>0</v>
      </c>
      <c r="BD65" s="258">
        <f>IF(AZ65&gt;0,IF(Perf_potenziale!AZ65&gt;0,IF(BA65&gt;=1,1,IF(BB65&gt;=Perf_potenziale!BB65,1,IF(BB65&gt;0,0.5,IF(BC65&gt;0,0.3,0)))),0),0)</f>
        <v>0</v>
      </c>
      <c r="BE65" s="258">
        <f>IF(BD65=1,3,IF(BD64=1,2,IF(BD63=1,1,0)))</f>
        <v>0</v>
      </c>
      <c r="BF65" s="281">
        <f>IF(BE65=0,BD65+BD64*0.1+BD63*0.01,0)</f>
        <v>0</v>
      </c>
      <c r="BG65" s="254"/>
      <c r="BH65" s="254"/>
      <c r="BI65" s="254"/>
      <c r="BJ65" s="99"/>
      <c r="BK65" s="254"/>
      <c r="BL65" s="342"/>
    </row>
    <row r="66" spans="1:64" ht="15.75" customHeight="1" thickBot="1">
      <c r="A66" s="590"/>
      <c r="B66" s="437"/>
      <c r="C66" s="586" t="s">
        <v>459</v>
      </c>
      <c r="D66" s="577" t="s">
        <v>139</v>
      </c>
      <c r="E66" s="320" t="s">
        <v>373</v>
      </c>
      <c r="F66" s="306" t="s">
        <v>460</v>
      </c>
      <c r="G66" s="266">
        <f>IF(MNS!$B$8=1,IF('C-MNS'!G66="NS",100,IF('C-MNS'!G66="N",10,IF('C-MNS'!G66="c",1,0))),0)</f>
        <v>0</v>
      </c>
      <c r="H66" s="266">
        <f>IF(MNS!$B$8=2,IF('C-MNS'!H66="NS",100,IF('C-MNS'!H66="N",10,IF('C-MNS'!H66="c",1,0))),0)</f>
        <v>0</v>
      </c>
      <c r="I66" s="266">
        <f>IF(MNS!B$8=3,IF('C-MNS'!I66="NS",100,IF('C-MNS'!I66="N",10,IF('C-MNS'!I66="c",1,0))),0)</f>
        <v>0</v>
      </c>
      <c r="J66" s="266">
        <f>IF(MNS!$C$8=1,IF('C-MNS'!J66="NS",100,IF('C-MNS'!J66="N",10,IF('C-MNS'!J66="c",1,0))),0)</f>
        <v>0</v>
      </c>
      <c r="K66" s="266">
        <f>IF(MNS!$C$8=2,IF('C-MNS'!K66="NS",100,IF('C-MNS'!K66="N",10,IF('C-MNS'!K66="c",1,0))),0)</f>
        <v>0</v>
      </c>
      <c r="L66" s="266">
        <f>IF(MNS!C$8=3,IF('C-MNS'!L66="NS",100,IF('C-MNS'!L66="N",10,IF('C-MNS'!L66="c",1,0))),0)</f>
        <v>0</v>
      </c>
      <c r="M66" s="266">
        <f>IF(MNS!$D$8=1,IF('C-MNS'!M66="NS",100,IF('C-MNS'!M66="N",10,IF('C-MNS'!M66="c",1,0))),0)</f>
        <v>0</v>
      </c>
      <c r="N66" s="266">
        <f>IF(MNS!$D$8=2,IF('C-MNS'!N66="NS",100,IF('C-MNS'!N66="N",10,IF('C-MNS'!N66="c",1,0))),0)</f>
        <v>0</v>
      </c>
      <c r="O66" s="266">
        <f>IF(MNS!D$8=3,IF('C-MNS'!O66="NS",100,IF('C-MNS'!O66="N",10,IF('C-MNS'!O66="c",1,0))),0)</f>
        <v>0</v>
      </c>
      <c r="P66" s="266">
        <f>IF(MNS!$E$8=1,IF('C-MNS'!P66="NS",100,IF('C-MNS'!P66="N",10,IF('C-MNS'!P66="c",1,0))),0)</f>
        <v>0</v>
      </c>
      <c r="Q66" s="266">
        <f>IF(MNS!$E$8=2,IF('C-MNS'!Q66="NS",100,IF('C-MNS'!Q66="N",10,IF('C-MNS'!Q66="c",1,0))),0)</f>
        <v>0</v>
      </c>
      <c r="R66" s="266">
        <f>IF(MNS!E$8=3,IF('C-MNS'!R66="NS",100,IF('C-MNS'!R66="N",10,IF('C-MNS'!R66="c",1,0))),0)</f>
        <v>0</v>
      </c>
      <c r="S66" s="266">
        <f>IF(MNS!$F$8=1,IF('C-MNS'!S66="NS",100,IF('C-MNS'!S66="N",10,IF('C-MNS'!S66="c",1,0))),0)</f>
        <v>0</v>
      </c>
      <c r="T66" s="266">
        <f>IF(MNS!$F$8=2,IF('C-MNS'!T66="NS",100,IF('C-MNS'!T66="N",10,IF('C-MNS'!T66="c",1,0))),0)</f>
        <v>0</v>
      </c>
      <c r="U66" s="266">
        <f>IF(MNS!F$8=3,IF('C-MNS'!U66="NS",100,IF('C-MNS'!U66="N",10,IF('C-MNS'!U66="c",1,0))),0)</f>
        <v>0</v>
      </c>
      <c r="V66" s="266">
        <f>IF(MNS!$G$8=1,IF('C-MNS'!V66="NS",100,IF('C-MNS'!V66="N",10,IF('C-MNS'!V66="c",1,0))),0)</f>
        <v>0</v>
      </c>
      <c r="W66" s="266">
        <f>IF(MNS!$G$8=2,IF('C-MNS'!W66="NS",100,IF('C-MNS'!W66="N",10,IF('C-MNS'!W66="c",1,0))),0)</f>
        <v>0</v>
      </c>
      <c r="X66" s="266">
        <f>IF(MNS!G$8=3,IF('C-MNS'!X66="NS",100,IF('C-MNS'!X66="N",10,IF('C-MNS'!X66="c",1,0))),0)</f>
        <v>0</v>
      </c>
      <c r="Y66" s="266">
        <f>IF(MNS!$H$8=1,IF('C-MNS'!Y66="NS",100,IF('C-MNS'!Y66="N",10,IF('C-MNS'!Y66="c",1,0))),0)</f>
        <v>0</v>
      </c>
      <c r="Z66" s="266">
        <f>IF(MNS!$H$8=2,IF('C-MNS'!Z66="NS",100,IF('C-MNS'!Z66="N",10,IF('C-MNS'!Z66="c",1,0))),0)</f>
        <v>0</v>
      </c>
      <c r="AA66" s="266">
        <f>IF(MNS!H$8=3,IF('C-MNS'!AA66="NS",100,IF('C-MNS'!AA66="N",10,IF('C-MNS'!AA66="c",1,0))),0)</f>
        <v>0</v>
      </c>
      <c r="AB66" s="266">
        <f>IF(MNS!$I$8=1,IF('C-MNS'!AB66="NS",100,IF('C-MNS'!AB66="N",10,IF('C-MNS'!AB66="c",1,0))),0)</f>
        <v>0</v>
      </c>
      <c r="AC66" s="266">
        <f>IF(MNS!$I$8=2,IF('C-MNS'!AC66="NS",100,IF('C-MNS'!AC66="N",10,IF('C-MNS'!AC66="c",1,0))),0)</f>
        <v>0</v>
      </c>
      <c r="AD66" s="266">
        <f>IF(MNS!I$8=3,IF('C-MNS'!AD66="NS",100,IF('C-MNS'!AD66="N",10,IF('C-MNS'!AD66="c",1,0))),0)</f>
        <v>0</v>
      </c>
      <c r="AE66" s="266">
        <f>IF(MNS!$J$8=1,IF('C-MNS'!AE66="NS",100,IF('C-MNS'!AE66="N",10,IF('C-MNS'!AE66="c",1,0))),0)</f>
        <v>0</v>
      </c>
      <c r="AF66" s="266">
        <f>IF(MNS!$J$8=2,IF('C-MNS'!AF66="NS",100,IF('C-MNS'!AF66="N",10,IF('C-MNS'!AF66="c",1,0))),0)</f>
        <v>0</v>
      </c>
      <c r="AG66" s="266">
        <f>IF(MNS!J$8=3,IF('C-MNS'!AG66="NS",100,IF('C-MNS'!AG66="N",10,IF('C-MNS'!AG66="c",1,0))),0)</f>
        <v>0</v>
      </c>
      <c r="AH66" s="266">
        <f>IF(MNS!$K$8=1,IF('C-MNS'!AH66="NS",100,IF('C-MNS'!AH66="N",10,IF('C-MNS'!AH66="c",1,0))),0)</f>
        <v>0</v>
      </c>
      <c r="AI66" s="266">
        <f>IF(MNS!$K$8=2,IF('C-MNS'!AI66="NS",100,IF('C-MNS'!AI66="N",10,IF('C-MNS'!AI66="c",1,0))),0)</f>
        <v>0</v>
      </c>
      <c r="AJ66" s="266">
        <f>IF(MNS!K$8=3,IF('C-MNS'!AJ66="NS",100,IF('C-MNS'!AJ66="N",10,IF('C-MNS'!AJ66="c",1,0))),0)</f>
        <v>0</v>
      </c>
      <c r="AK66" s="266">
        <f>IF(MNS!$L$8=1,IF('C-MNS'!AK66="NS",100,IF('C-MNS'!AK66="N",10,IF('C-MNS'!AK66="c",1,0))),0)</f>
        <v>0</v>
      </c>
      <c r="AL66" s="266">
        <f>IF(MNS!$L$8=2,IF('C-MNS'!AL66="NS",100,IF('C-MNS'!AL66="N",10,IF('C-MNS'!AL66="c",1,0))),0)</f>
        <v>0</v>
      </c>
      <c r="AM66" s="266">
        <f>IF(MNS!L$8=3,IF('C-MNS'!AM66="NS",100,IF('C-MNS'!AM66="N",10,IF('C-MNS'!AM66="c",1,0))),0)</f>
        <v>0</v>
      </c>
      <c r="AN66" s="266">
        <f>IF(MNS!$M$8=1,IF('C-MNS'!AN66="NS",100,IF('C-MNS'!AN66="N",10,IF('C-MNS'!AN66="c",1,0))),0)</f>
        <v>0</v>
      </c>
      <c r="AO66" s="266">
        <f>IF(MNS!$M$8=2,IF('C-MNS'!AO66="NS",100,IF('C-MNS'!AO66="N",10,IF('C-MNS'!AO66="c",1,0))),0)</f>
        <v>0</v>
      </c>
      <c r="AP66" s="266">
        <f>IF(MNS!M$8=3,IF('C-MNS'!AP66="NS",100,IF('C-MNS'!AP66="N",10,IF('C-MNS'!AP66="c",1,0))),0)</f>
        <v>0</v>
      </c>
      <c r="AQ66" s="266">
        <f>IF(MNS!$O$8=1,IF('C-MNS'!AQ66="NS",100,IF('C-MNS'!AQ66="N",10,IF('C-MNS'!AQ66="c",1,0))),0)</f>
        <v>0</v>
      </c>
      <c r="AR66" s="266">
        <f>IF(MNS!$O$8=2,IF('C-MNS'!AR66="NS",100,IF('C-MNS'!AR66="N",10,IF('C-MNS'!AR66="c",1,0))),0)</f>
        <v>0</v>
      </c>
      <c r="AS66" s="266">
        <f>IF(MNS!O$8=3,IF('C-MNS'!AS66="NS",100,IF('C-MNS'!AS66="N",10,IF('C-MNS'!AS66="c",1,0))),0)</f>
        <v>0</v>
      </c>
      <c r="AT66" s="266">
        <f>IF(MNS!$Z$8=1,IF('C-MNS'!AT66="NS",100,IF('C-MNS'!AT66="N",10,IF('C-MNS'!AT66="c",1,0))),0)</f>
        <v>0</v>
      </c>
      <c r="AU66" s="266">
        <f>IF(MNS!$Z$8=2,IF('C-MNS'!AU66="NS",100,IF('C-MNS'!AU66="N",10,IF('C-MNS'!AU66="c",1,0))),0)</f>
        <v>0</v>
      </c>
      <c r="AV66" s="266">
        <f>IF(MNS!Z$8=3,IF('C-MNS'!AV66="NS",100,IF('C-MNS'!AV66="N",10,IF('C-MNS'!AV66="c",1,0))),0)</f>
        <v>0</v>
      </c>
      <c r="AW66" s="266">
        <f>IF(MNS!$AH$8=1,IF('C-MNS'!AW66="NS",100,IF('C-MNS'!AW66="N",10,IF('C-MNS'!AW66="c",1,0))),0)</f>
        <v>0</v>
      </c>
      <c r="AX66" s="266">
        <f>IF(MNS!$AH$8=2,IF('C-MNS'!AX66="NS",100,IF('C-MNS'!AX66="N",10,IF('C-MNS'!AX66="c",1,0))),0)</f>
        <v>0</v>
      </c>
      <c r="AY66" s="266">
        <f>IF(MNS!$AH$8=3,IF('C-MNS'!AY66="NS",100,IF('C-MNS'!AY66="N",10,IF('C-MNS'!AY66="c",1,0))),0)</f>
        <v>0</v>
      </c>
      <c r="AZ66" s="267">
        <f t="shared" si="0"/>
        <v>0</v>
      </c>
      <c r="BA66" s="267">
        <f t="shared" si="1"/>
        <v>0</v>
      </c>
      <c r="BB66" s="267">
        <f t="shared" si="2"/>
        <v>0</v>
      </c>
      <c r="BC66" s="267">
        <f t="shared" si="3"/>
        <v>0</v>
      </c>
      <c r="BD66" s="261">
        <f>IF(AZ66&gt;0,IF(Perf_potenziale!AZ66&gt;0,IF(BA66&gt;=1,1,IF(BB66&gt;=Perf_potenziale!BB66,1,IF(BB66&gt;0,0.5,IF(BC66&gt;0,0.3,0)))),0),0)</f>
        <v>0</v>
      </c>
      <c r="BE66" s="261"/>
      <c r="BF66" s="268"/>
      <c r="BG66" s="254"/>
      <c r="BH66" s="254"/>
      <c r="BI66" s="254"/>
      <c r="BJ66" s="99"/>
      <c r="BK66" s="254"/>
      <c r="BL66" s="342"/>
    </row>
    <row r="67" spans="1:64" ht="15.75" customHeight="1" thickBot="1">
      <c r="A67" s="590"/>
      <c r="B67" s="437"/>
      <c r="C67" s="544"/>
      <c r="D67" s="516"/>
      <c r="E67" s="93" t="s">
        <v>375</v>
      </c>
      <c r="F67" s="27" t="s">
        <v>457</v>
      </c>
      <c r="G67" s="81">
        <f>IF(MNS!$B$8=1,IF('C-MNS'!G67="NS",100,IF('C-MNS'!G67="N",10,IF('C-MNS'!G67="c",1,0))),0)</f>
        <v>0</v>
      </c>
      <c r="H67" s="81">
        <f>IF(MNS!$B$8=2,IF('C-MNS'!H67="NS",100,IF('C-MNS'!H67="N",10,IF('C-MNS'!H67="c",1,0))),0)</f>
        <v>0</v>
      </c>
      <c r="I67" s="81">
        <f>IF(MNS!B$8=3,IF('C-MNS'!I67="NS",100,IF('C-MNS'!I67="N",10,IF('C-MNS'!I67="c",1,0))),0)</f>
        <v>0</v>
      </c>
      <c r="J67" s="81">
        <f>IF(MNS!$C$8=1,IF('C-MNS'!J67="NS",100,IF('C-MNS'!J67="N",10,IF('C-MNS'!J67="c",1,0))),0)</f>
        <v>0</v>
      </c>
      <c r="K67" s="81">
        <f>IF(MNS!$C$8=2,IF('C-MNS'!K67="NS",100,IF('C-MNS'!K67="N",10,IF('C-MNS'!K67="c",1,0))),0)</f>
        <v>0</v>
      </c>
      <c r="L67" s="81">
        <f>IF(MNS!C$8=3,IF('C-MNS'!L67="NS",100,IF('C-MNS'!L67="N",10,IF('C-MNS'!L67="c",1,0))),0)</f>
        <v>0</v>
      </c>
      <c r="M67" s="81">
        <f>IF(MNS!$D$8=1,IF('C-MNS'!M67="NS",100,IF('C-MNS'!M67="N",10,IF('C-MNS'!M67="c",1,0))),0)</f>
        <v>0</v>
      </c>
      <c r="N67" s="81">
        <f>IF(MNS!$D$8=2,IF('C-MNS'!N67="NS",100,IF('C-MNS'!N67="N",10,IF('C-MNS'!N67="c",1,0))),0)</f>
        <v>0</v>
      </c>
      <c r="O67" s="81">
        <f>IF(MNS!D$8=3,IF('C-MNS'!O67="NS",100,IF('C-MNS'!O67="N",10,IF('C-MNS'!O67="c",1,0))),0)</f>
        <v>0</v>
      </c>
      <c r="P67" s="81">
        <f>IF(MNS!$E$8=1,IF('C-MNS'!P67="NS",100,IF('C-MNS'!P67="N",10,IF('C-MNS'!P67="c",1,0))),0)</f>
        <v>0</v>
      </c>
      <c r="Q67" s="81">
        <f>IF(MNS!$E$8=2,IF('C-MNS'!Q67="NS",100,IF('C-MNS'!Q67="N",10,IF('C-MNS'!Q67="c",1,0))),0)</f>
        <v>0</v>
      </c>
      <c r="R67" s="81">
        <f>IF(MNS!E$8=3,IF('C-MNS'!R67="NS",100,IF('C-MNS'!R67="N",10,IF('C-MNS'!R67="c",1,0))),0)</f>
        <v>0</v>
      </c>
      <c r="S67" s="81">
        <f>IF(MNS!$F$8=1,IF('C-MNS'!S67="NS",100,IF('C-MNS'!S67="N",10,IF('C-MNS'!S67="c",1,0))),0)</f>
        <v>0</v>
      </c>
      <c r="T67" s="81">
        <f>IF(MNS!$F$8=2,IF('C-MNS'!T67="NS",100,IF('C-MNS'!T67="N",10,IF('C-MNS'!T67="c",1,0))),0)</f>
        <v>0</v>
      </c>
      <c r="U67" s="81">
        <f>IF(MNS!F$8=3,IF('C-MNS'!U67="NS",100,IF('C-MNS'!U67="N",10,IF('C-MNS'!U67="c",1,0))),0)</f>
        <v>0</v>
      </c>
      <c r="V67" s="81">
        <f>IF(MNS!$G$8=1,IF('C-MNS'!V67="NS",100,IF('C-MNS'!V67="N",10,IF('C-MNS'!V67="c",1,0))),0)</f>
        <v>0</v>
      </c>
      <c r="W67" s="81">
        <f>IF(MNS!$G$8=2,IF('C-MNS'!W67="NS",100,IF('C-MNS'!W67="N",10,IF('C-MNS'!W67="c",1,0))),0)</f>
        <v>0</v>
      </c>
      <c r="X67" s="81">
        <f>IF(MNS!G$8=3,IF('C-MNS'!X67="NS",100,IF('C-MNS'!X67="N",10,IF('C-MNS'!X67="c",1,0))),0)</f>
        <v>0</v>
      </c>
      <c r="Y67" s="81">
        <f>IF(MNS!$H$8=1,IF('C-MNS'!Y67="NS",100,IF('C-MNS'!Y67="N",10,IF('C-MNS'!Y67="c",1,0))),0)</f>
        <v>0</v>
      </c>
      <c r="Z67" s="81">
        <f>IF(MNS!$H$8=2,IF('C-MNS'!Z67="NS",100,IF('C-MNS'!Z67="N",10,IF('C-MNS'!Z67="c",1,0))),0)</f>
        <v>0</v>
      </c>
      <c r="AA67" s="81">
        <f>IF(MNS!H$8=3,IF('C-MNS'!AA67="NS",100,IF('C-MNS'!AA67="N",10,IF('C-MNS'!AA67="c",1,0))),0)</f>
        <v>0</v>
      </c>
      <c r="AB67" s="81">
        <f>IF(MNS!$I$8=1,IF('C-MNS'!AB67="NS",100,IF('C-MNS'!AB67="N",10,IF('C-MNS'!AB67="c",1,0))),0)</f>
        <v>0</v>
      </c>
      <c r="AC67" s="81">
        <f>IF(MNS!$I$8=2,IF('C-MNS'!AC67="NS",100,IF('C-MNS'!AC67="N",10,IF('C-MNS'!AC67="c",1,0))),0)</f>
        <v>0</v>
      </c>
      <c r="AD67" s="81">
        <f>IF(MNS!I$8=3,IF('C-MNS'!AD67="NS",100,IF('C-MNS'!AD67="N",10,IF('C-MNS'!AD67="c",1,0))),0)</f>
        <v>0</v>
      </c>
      <c r="AE67" s="81">
        <f>IF(MNS!$J$8=1,IF('C-MNS'!AE67="NS",100,IF('C-MNS'!AE67="N",10,IF('C-MNS'!AE67="c",1,0))),0)</f>
        <v>0</v>
      </c>
      <c r="AF67" s="81">
        <f>IF(MNS!$J$8=2,IF('C-MNS'!AF67="NS",100,IF('C-MNS'!AF67="N",10,IF('C-MNS'!AF67="c",1,0))),0)</f>
        <v>0</v>
      </c>
      <c r="AG67" s="81">
        <f>IF(MNS!J$8=3,IF('C-MNS'!AG67="NS",100,IF('C-MNS'!AG67="N",10,IF('C-MNS'!AG67="c",1,0))),0)</f>
        <v>0</v>
      </c>
      <c r="AH67" s="81">
        <f>IF(MNS!$K$8=1,IF('C-MNS'!AH67="NS",100,IF('C-MNS'!AH67="N",10,IF('C-MNS'!AH67="c",1,0))),0)</f>
        <v>0</v>
      </c>
      <c r="AI67" s="81">
        <f>IF(MNS!$K$8=2,IF('C-MNS'!AI67="NS",100,IF('C-MNS'!AI67="N",10,IF('C-MNS'!AI67="c",1,0))),0)</f>
        <v>0</v>
      </c>
      <c r="AJ67" s="81">
        <f>IF(MNS!K$8=3,IF('C-MNS'!AJ67="NS",100,IF('C-MNS'!AJ67="N",10,IF('C-MNS'!AJ67="c",1,0))),0)</f>
        <v>0</v>
      </c>
      <c r="AK67" s="81">
        <f>IF(MNS!$L$8=1,IF('C-MNS'!AK67="NS",100,IF('C-MNS'!AK67="N",10,IF('C-MNS'!AK67="c",1,0))),0)</f>
        <v>0</v>
      </c>
      <c r="AL67" s="81">
        <f>IF(MNS!$L$8=2,IF('C-MNS'!AL67="NS",100,IF('C-MNS'!AL67="N",10,IF('C-MNS'!AL67="c",1,0))),0)</f>
        <v>0</v>
      </c>
      <c r="AM67" s="81">
        <f>IF(MNS!L$8=3,IF('C-MNS'!AM67="NS",100,IF('C-MNS'!AM67="N",10,IF('C-MNS'!AM67="c",1,0))),0)</f>
        <v>0</v>
      </c>
      <c r="AN67" s="81">
        <f>IF(MNS!$M$8=1,IF('C-MNS'!AN67="NS",100,IF('C-MNS'!AN67="N",10,IF('C-MNS'!AN67="c",1,0))),0)</f>
        <v>0</v>
      </c>
      <c r="AO67" s="81">
        <f>IF(MNS!$M$8=2,IF('C-MNS'!AO67="NS",100,IF('C-MNS'!AO67="N",10,IF('C-MNS'!AO67="c",1,0))),0)</f>
        <v>0</v>
      </c>
      <c r="AP67" s="81">
        <f>IF(MNS!M$8=3,IF('C-MNS'!AP67="NS",100,IF('C-MNS'!AP67="N",10,IF('C-MNS'!AP67="c",1,0))),0)</f>
        <v>0</v>
      </c>
      <c r="AQ67" s="81">
        <f>IF(MNS!$O$8=1,IF('C-MNS'!AQ67="NS",100,IF('C-MNS'!AQ67="N",10,IF('C-MNS'!AQ67="c",1,0))),0)</f>
        <v>0</v>
      </c>
      <c r="AR67" s="81">
        <f>IF(MNS!$O$8=2,IF('C-MNS'!AR67="NS",100,IF('C-MNS'!AR67="N",10,IF('C-MNS'!AR67="c",1,0))),0)</f>
        <v>0</v>
      </c>
      <c r="AS67" s="81">
        <f>IF(MNS!O$8=3,IF('C-MNS'!AS67="NS",100,IF('C-MNS'!AS67="N",10,IF('C-MNS'!AS67="c",1,0))),0)</f>
        <v>0</v>
      </c>
      <c r="AT67" s="81">
        <f>IF(MNS!$Z$8=1,IF('C-MNS'!AT67="NS",100,IF('C-MNS'!AT67="N",10,IF('C-MNS'!AT67="c",1,0))),0)</f>
        <v>0</v>
      </c>
      <c r="AU67" s="81">
        <f>IF(MNS!$Z$8=2,IF('C-MNS'!AU67="NS",100,IF('C-MNS'!AU67="N",10,IF('C-MNS'!AU67="c",1,0))),0)</f>
        <v>0</v>
      </c>
      <c r="AV67" s="81">
        <f>IF(MNS!Z$8=3,IF('C-MNS'!AV67="NS",100,IF('C-MNS'!AV67="N",10,IF('C-MNS'!AV67="c",1,0))),0)</f>
        <v>0</v>
      </c>
      <c r="AW67" s="81">
        <f>IF(MNS!$AH$8=1,IF('C-MNS'!AW67="NS",100,IF('C-MNS'!AW67="N",10,IF('C-MNS'!AW67="c",1,0))),0)</f>
        <v>0</v>
      </c>
      <c r="AX67" s="81">
        <f>IF(MNS!$AH$8=2,IF('C-MNS'!AX67="NS",100,IF('C-MNS'!AX67="N",10,IF('C-MNS'!AX67="c",1,0))),0)</f>
        <v>0</v>
      </c>
      <c r="AY67" s="81">
        <f>IF(MNS!$AH$8=3,IF('C-MNS'!AY67="NS",100,IF('C-MNS'!AY67="N",10,IF('C-MNS'!AY67="c",1,0))),0)</f>
        <v>0</v>
      </c>
      <c r="AZ67" s="259">
        <f t="shared" si="0"/>
        <v>0</v>
      </c>
      <c r="BA67" s="259">
        <f t="shared" si="1"/>
        <v>0</v>
      </c>
      <c r="BB67" s="259">
        <f t="shared" si="2"/>
        <v>0</v>
      </c>
      <c r="BC67" s="259">
        <f t="shared" si="3"/>
        <v>0</v>
      </c>
      <c r="BD67" s="254">
        <f>IF(AZ67&gt;0,IF(Perf_potenziale!AZ67&gt;0,IF(BA67&gt;=1,1,IF(BB67&gt;=Perf_potenziale!BB67,1,IF(BB67&gt;0,0.5,IF(BC67&gt;0,0.3,0)))),0),0)</f>
        <v>0</v>
      </c>
      <c r="BE67" s="254"/>
      <c r="BF67" s="269"/>
      <c r="BG67" s="254"/>
      <c r="BH67" s="254"/>
      <c r="BI67" s="254"/>
      <c r="BJ67" s="99"/>
      <c r="BK67" s="254"/>
      <c r="BL67" s="342"/>
    </row>
    <row r="68" spans="1:64" ht="15.75" customHeight="1" thickBot="1">
      <c r="A68" s="590"/>
      <c r="B68" s="539"/>
      <c r="C68" s="545"/>
      <c r="D68" s="550"/>
      <c r="E68" s="382" t="s">
        <v>377</v>
      </c>
      <c r="F68" s="383" t="s">
        <v>458</v>
      </c>
      <c r="G68" s="371">
        <f>IF(MNS!$B$8=1,IF('C-MNS'!G68="NS",100,IF('C-MNS'!G68="N",10,IF('C-MNS'!G68="c",1,0))),0)</f>
        <v>0</v>
      </c>
      <c r="H68" s="371">
        <f>IF(MNS!$B$8=2,IF('C-MNS'!H68="NS",100,IF('C-MNS'!H68="N",10,IF('C-MNS'!H68="c",1,0))),0)</f>
        <v>0</v>
      </c>
      <c r="I68" s="371">
        <f>IF(MNS!B$8=3,IF('C-MNS'!I68="NS",100,IF('C-MNS'!I68="N",10,IF('C-MNS'!I68="c",1,0))),0)</f>
        <v>0</v>
      </c>
      <c r="J68" s="371">
        <f>IF(MNS!$C$8=1,IF('C-MNS'!J68="NS",100,IF('C-MNS'!J68="N",10,IF('C-MNS'!J68="c",1,0))),0)</f>
        <v>0</v>
      </c>
      <c r="K68" s="371">
        <f>IF(MNS!$C$8=2,IF('C-MNS'!K68="NS",100,IF('C-MNS'!K68="N",10,IF('C-MNS'!K68="c",1,0))),0)</f>
        <v>0</v>
      </c>
      <c r="L68" s="371">
        <f>IF(MNS!C$8=3,IF('C-MNS'!L68="NS",100,IF('C-MNS'!L68="N",10,IF('C-MNS'!L68="c",1,0))),0)</f>
        <v>0</v>
      </c>
      <c r="M68" s="371">
        <f>IF(MNS!$D$8=1,IF('C-MNS'!M68="NS",100,IF('C-MNS'!M68="N",10,IF('C-MNS'!M68="c",1,0))),0)</f>
        <v>0</v>
      </c>
      <c r="N68" s="371">
        <f>IF(MNS!$D$8=2,IF('C-MNS'!N68="NS",100,IF('C-MNS'!N68="N",10,IF('C-MNS'!N68="c",1,0))),0)</f>
        <v>0</v>
      </c>
      <c r="O68" s="371">
        <f>IF(MNS!D$8=3,IF('C-MNS'!O68="NS",100,IF('C-MNS'!O68="N",10,IF('C-MNS'!O68="c",1,0))),0)</f>
        <v>0</v>
      </c>
      <c r="P68" s="371">
        <f>IF(MNS!$E$8=1,IF('C-MNS'!P68="NS",100,IF('C-MNS'!P68="N",10,IF('C-MNS'!P68="c",1,0))),0)</f>
        <v>0</v>
      </c>
      <c r="Q68" s="371">
        <f>IF(MNS!$E$8=2,IF('C-MNS'!Q68="NS",100,IF('C-MNS'!Q68="N",10,IF('C-MNS'!Q68="c",1,0))),0)</f>
        <v>0</v>
      </c>
      <c r="R68" s="371">
        <f>IF(MNS!E$8=3,IF('C-MNS'!R68="NS",100,IF('C-MNS'!R68="N",10,IF('C-MNS'!R68="c",1,0))),0)</f>
        <v>0</v>
      </c>
      <c r="S68" s="371">
        <f>IF(MNS!$F$8=1,IF('C-MNS'!S68="NS",100,IF('C-MNS'!S68="N",10,IF('C-MNS'!S68="c",1,0))),0)</f>
        <v>0</v>
      </c>
      <c r="T68" s="371">
        <f>IF(MNS!$F$8=2,IF('C-MNS'!T68="NS",100,IF('C-MNS'!T68="N",10,IF('C-MNS'!T68="c",1,0))),0)</f>
        <v>0</v>
      </c>
      <c r="U68" s="371">
        <f>IF(MNS!F$8=3,IF('C-MNS'!U68="NS",100,IF('C-MNS'!U68="N",10,IF('C-MNS'!U68="c",1,0))),0)</f>
        <v>0</v>
      </c>
      <c r="V68" s="371">
        <f>IF(MNS!$G$8=1,IF('C-MNS'!V68="NS",100,IF('C-MNS'!V68="N",10,IF('C-MNS'!V68="c",1,0))),0)</f>
        <v>0</v>
      </c>
      <c r="W68" s="371">
        <f>IF(MNS!$G$8=2,IF('C-MNS'!W68="NS",100,IF('C-MNS'!W68="N",10,IF('C-MNS'!W68="c",1,0))),0)</f>
        <v>0</v>
      </c>
      <c r="X68" s="371">
        <f>IF(MNS!G$8=3,IF('C-MNS'!X68="NS",100,IF('C-MNS'!X68="N",10,IF('C-MNS'!X68="c",1,0))),0)</f>
        <v>0</v>
      </c>
      <c r="Y68" s="371">
        <f>IF(MNS!$H$8=1,IF('C-MNS'!Y68="NS",100,IF('C-MNS'!Y68="N",10,IF('C-MNS'!Y68="c",1,0))),0)</f>
        <v>0</v>
      </c>
      <c r="Z68" s="371">
        <f>IF(MNS!$H$8=2,IF('C-MNS'!Z68="NS",100,IF('C-MNS'!Z68="N",10,IF('C-MNS'!Z68="c",1,0))),0)</f>
        <v>0</v>
      </c>
      <c r="AA68" s="371">
        <f>IF(MNS!H$8=3,IF('C-MNS'!AA68="NS",100,IF('C-MNS'!AA68="N",10,IF('C-MNS'!AA68="c",1,0))),0)</f>
        <v>0</v>
      </c>
      <c r="AB68" s="371">
        <f>IF(MNS!$I$8=1,IF('C-MNS'!AB68="NS",100,IF('C-MNS'!AB68="N",10,IF('C-MNS'!AB68="c",1,0))),0)</f>
        <v>0</v>
      </c>
      <c r="AC68" s="371">
        <f>IF(MNS!$I$8=2,IF('C-MNS'!AC68="NS",100,IF('C-MNS'!AC68="N",10,IF('C-MNS'!AC68="c",1,0))),0)</f>
        <v>0</v>
      </c>
      <c r="AD68" s="371">
        <f>IF(MNS!I$8=3,IF('C-MNS'!AD68="NS",100,IF('C-MNS'!AD68="N",10,IF('C-MNS'!AD68="c",1,0))),0)</f>
        <v>0</v>
      </c>
      <c r="AE68" s="371">
        <f>IF(MNS!$J$8=1,IF('C-MNS'!AE68="NS",100,IF('C-MNS'!AE68="N",10,IF('C-MNS'!AE68="c",1,0))),0)</f>
        <v>0</v>
      </c>
      <c r="AF68" s="371">
        <f>IF(MNS!$J$8=2,IF('C-MNS'!AF68="NS",100,IF('C-MNS'!AF68="N",10,IF('C-MNS'!AF68="c",1,0))),0)</f>
        <v>0</v>
      </c>
      <c r="AG68" s="371">
        <f>IF(MNS!J$8=3,IF('C-MNS'!AG68="NS",100,IF('C-MNS'!AG68="N",10,IF('C-MNS'!AG68="c",1,0))),0)</f>
        <v>0</v>
      </c>
      <c r="AH68" s="371">
        <f>IF(MNS!$K$8=1,IF('C-MNS'!AH68="NS",100,IF('C-MNS'!AH68="N",10,IF('C-MNS'!AH68="c",1,0))),0)</f>
        <v>0</v>
      </c>
      <c r="AI68" s="371">
        <f>IF(MNS!$K$8=2,IF('C-MNS'!AI68="NS",100,IF('C-MNS'!AI68="N",10,IF('C-MNS'!AI68="c",1,0))),0)</f>
        <v>0</v>
      </c>
      <c r="AJ68" s="371">
        <f>IF(MNS!K$8=3,IF('C-MNS'!AJ68="NS",100,IF('C-MNS'!AJ68="N",10,IF('C-MNS'!AJ68="c",1,0))),0)</f>
        <v>0</v>
      </c>
      <c r="AK68" s="371">
        <f>IF(MNS!$L$8=1,IF('C-MNS'!AK68="NS",100,IF('C-MNS'!AK68="N",10,IF('C-MNS'!AK68="c",1,0))),0)</f>
        <v>0</v>
      </c>
      <c r="AL68" s="371">
        <f>IF(MNS!$L$8=2,IF('C-MNS'!AL68="NS",100,IF('C-MNS'!AL68="N",10,IF('C-MNS'!AL68="c",1,0))),0)</f>
        <v>0</v>
      </c>
      <c r="AM68" s="371">
        <f>IF(MNS!L$8=3,IF('C-MNS'!AM68="NS",100,IF('C-MNS'!AM68="N",10,IF('C-MNS'!AM68="c",1,0))),0)</f>
        <v>0</v>
      </c>
      <c r="AN68" s="371">
        <f>IF(MNS!$M$8=1,IF('C-MNS'!AN68="NS",100,IF('C-MNS'!AN68="N",10,IF('C-MNS'!AN68="c",1,0))),0)</f>
        <v>0</v>
      </c>
      <c r="AO68" s="371">
        <f>IF(MNS!$M$8=2,IF('C-MNS'!AO68="NS",100,IF('C-MNS'!AO68="N",10,IF('C-MNS'!AO68="c",1,0))),0)</f>
        <v>0</v>
      </c>
      <c r="AP68" s="371">
        <f>IF(MNS!M$8=3,IF('C-MNS'!AP68="NS",100,IF('C-MNS'!AP68="N",10,IF('C-MNS'!AP68="c",1,0))),0)</f>
        <v>0</v>
      </c>
      <c r="AQ68" s="371">
        <f>IF(MNS!$O$8=1,IF('C-MNS'!AQ68="NS",100,IF('C-MNS'!AQ68="N",10,IF('C-MNS'!AQ68="c",1,0))),0)</f>
        <v>0</v>
      </c>
      <c r="AR68" s="371">
        <f>IF(MNS!$O$8=2,IF('C-MNS'!AR68="NS",100,IF('C-MNS'!AR68="N",10,IF('C-MNS'!AR68="c",1,0))),0)</f>
        <v>0</v>
      </c>
      <c r="AS68" s="371">
        <f>IF(MNS!O$8=3,IF('C-MNS'!AS68="NS",100,IF('C-MNS'!AS68="N",10,IF('C-MNS'!AS68="c",1,0))),0)</f>
        <v>0</v>
      </c>
      <c r="AT68" s="371">
        <f>IF(MNS!$Z$8=1,IF('C-MNS'!AT68="NS",100,IF('C-MNS'!AT68="N",10,IF('C-MNS'!AT68="c",1,0))),0)</f>
        <v>0</v>
      </c>
      <c r="AU68" s="371">
        <f>IF(MNS!$Z$8=2,IF('C-MNS'!AU68="NS",100,IF('C-MNS'!AU68="N",10,IF('C-MNS'!AU68="c",1,0))),0)</f>
        <v>0</v>
      </c>
      <c r="AV68" s="371">
        <f>IF(MNS!Z$8=3,IF('C-MNS'!AV68="NS",100,IF('C-MNS'!AV68="N",10,IF('C-MNS'!AV68="c",1,0))),0)</f>
        <v>0</v>
      </c>
      <c r="AW68" s="371">
        <f>IF(MNS!$AH$8=1,IF('C-MNS'!AW68="NS",100,IF('C-MNS'!AW68="N",10,IF('C-MNS'!AW68="c",1,0))),0)</f>
        <v>0</v>
      </c>
      <c r="AX68" s="371">
        <f>IF(MNS!$AH$8=2,IF('C-MNS'!AX68="NS",100,IF('C-MNS'!AX68="N",10,IF('C-MNS'!AX68="c",1,0))),0)</f>
        <v>0</v>
      </c>
      <c r="AY68" s="371">
        <f>IF(MNS!$AH$8=3,IF('C-MNS'!AY68="NS",100,IF('C-MNS'!AY68="N",10,IF('C-MNS'!AY68="c",1,0))),0)</f>
        <v>0</v>
      </c>
      <c r="AZ68" s="372">
        <f t="shared" si="0"/>
        <v>0</v>
      </c>
      <c r="BA68" s="372">
        <f t="shared" si="1"/>
        <v>0</v>
      </c>
      <c r="BB68" s="372">
        <f t="shared" si="2"/>
        <v>0</v>
      </c>
      <c r="BC68" s="372">
        <f t="shared" si="3"/>
        <v>0</v>
      </c>
      <c r="BD68" s="349">
        <f>IF(AZ68&gt;0,IF(Perf_potenziale!AZ68&gt;0,IF(BA68&gt;=1,1,IF(BB68&gt;=Perf_potenziale!BB68,1,IF(BB68&gt;0,0.5,IF(BC68&gt;0,0.3,0)))),0),0)</f>
        <v>0</v>
      </c>
      <c r="BE68" s="349">
        <f>IF(BD68=1,3,IF(BD67=1,2,IF(BD66=1,1,0)))</f>
        <v>0</v>
      </c>
      <c r="BF68" s="373">
        <f>IF(BE68=0,BD68+BD67*0.1+BD66*0.01,0)</f>
        <v>0</v>
      </c>
      <c r="BG68" s="349">
        <f t="shared" ref="BG68:BH68" si="10">BE62+BE65+BE68</f>
        <v>0</v>
      </c>
      <c r="BH68" s="349">
        <f t="shared" si="10"/>
        <v>0</v>
      </c>
      <c r="BI68" s="348">
        <f>IF(BG68=9,3,IF(BG68&gt;=6,2,IF(BG68&gt;=3,1,0)))</f>
        <v>0</v>
      </c>
      <c r="BJ68" s="348">
        <f>IF(BI68&gt;0,BI68,BH68)</f>
        <v>0</v>
      </c>
      <c r="BK68" s="349">
        <v>1</v>
      </c>
      <c r="BL68" s="350">
        <f>BJ68*BK68</f>
        <v>0</v>
      </c>
    </row>
    <row r="69" spans="1:64" ht="15.75" customHeight="1" thickBot="1">
      <c r="A69" s="590"/>
      <c r="B69" s="578" t="s">
        <v>341</v>
      </c>
      <c r="C69" s="579" t="s">
        <v>461</v>
      </c>
      <c r="D69" s="581" t="s">
        <v>142</v>
      </c>
      <c r="E69" s="384" t="s">
        <v>373</v>
      </c>
      <c r="F69" s="379" t="s">
        <v>462</v>
      </c>
      <c r="G69" s="365">
        <f>IF(MNS!$B$8=1,IF('C-MNS'!G69="NS",100,IF('C-MNS'!G69="N",10,IF('C-MNS'!G69="c",1,0))),0)</f>
        <v>0</v>
      </c>
      <c r="H69" s="365">
        <f>IF(MNS!$B$8=2,IF('C-MNS'!H69="NS",100,IF('C-MNS'!H69="N",10,IF('C-MNS'!H69="c",1,0))),0)</f>
        <v>0</v>
      </c>
      <c r="I69" s="365">
        <f>IF(MNS!B$8=3,IF('C-MNS'!I69="NS",100,IF('C-MNS'!I69="N",10,IF('C-MNS'!I69="c",1,0))),0)</f>
        <v>0</v>
      </c>
      <c r="J69" s="365">
        <f>IF(MNS!$C$8=1,IF('C-MNS'!J69="NS",100,IF('C-MNS'!J69="N",10,IF('C-MNS'!J69="c",1,0))),0)</f>
        <v>0</v>
      </c>
      <c r="K69" s="365">
        <f>IF(MNS!$C$8=2,IF('C-MNS'!K69="NS",100,IF('C-MNS'!K69="N",10,IF('C-MNS'!K69="c",1,0))),0)</f>
        <v>0</v>
      </c>
      <c r="L69" s="365">
        <f>IF(MNS!C$8=3,IF('C-MNS'!L69="NS",100,IF('C-MNS'!L69="N",10,IF('C-MNS'!L69="c",1,0))),0)</f>
        <v>0</v>
      </c>
      <c r="M69" s="365">
        <f>IF(MNS!$D$8=1,IF('C-MNS'!M69="NS",100,IF('C-MNS'!M69="N",10,IF('C-MNS'!M69="c",1,0))),0)</f>
        <v>0</v>
      </c>
      <c r="N69" s="365">
        <f>IF(MNS!$D$8=2,IF('C-MNS'!N69="NS",100,IF('C-MNS'!N69="N",10,IF('C-MNS'!N69="c",1,0))),0)</f>
        <v>0</v>
      </c>
      <c r="O69" s="365">
        <f>IF(MNS!D$8=3,IF('C-MNS'!O69="NS",100,IF('C-MNS'!O69="N",10,IF('C-MNS'!O69="c",1,0))),0)</f>
        <v>0</v>
      </c>
      <c r="P69" s="365">
        <f>IF(MNS!$E$8=1,IF('C-MNS'!P69="NS",100,IF('C-MNS'!P69="N",10,IF('C-MNS'!P69="c",1,0))),0)</f>
        <v>0</v>
      </c>
      <c r="Q69" s="365">
        <f>IF(MNS!$E$8=2,IF('C-MNS'!Q69="NS",100,IF('C-MNS'!Q69="N",10,IF('C-MNS'!Q69="c",1,0))),0)</f>
        <v>0</v>
      </c>
      <c r="R69" s="365">
        <f>IF(MNS!E$8=3,IF('C-MNS'!R69="NS",100,IF('C-MNS'!R69="N",10,IF('C-MNS'!R69="c",1,0))),0)</f>
        <v>0</v>
      </c>
      <c r="S69" s="365">
        <f>IF(MNS!$F$8=1,IF('C-MNS'!S69="NS",100,IF('C-MNS'!S69="N",10,IF('C-MNS'!S69="c",1,0))),0)</f>
        <v>0</v>
      </c>
      <c r="T69" s="365">
        <f>IF(MNS!$F$8=2,IF('C-MNS'!T69="NS",100,IF('C-MNS'!T69="N",10,IF('C-MNS'!T69="c",1,0))),0)</f>
        <v>0</v>
      </c>
      <c r="U69" s="365">
        <f>IF(MNS!F$8=3,IF('C-MNS'!U69="NS",100,IF('C-MNS'!U69="N",10,IF('C-MNS'!U69="c",1,0))),0)</f>
        <v>0</v>
      </c>
      <c r="V69" s="365">
        <f>IF(MNS!$G$8=1,IF('C-MNS'!V69="NS",100,IF('C-MNS'!V69="N",10,IF('C-MNS'!V69="c",1,0))),0)</f>
        <v>0</v>
      </c>
      <c r="W69" s="365">
        <f>IF(MNS!$G$8=2,IF('C-MNS'!W69="NS",100,IF('C-MNS'!W69="N",10,IF('C-MNS'!W69="c",1,0))),0)</f>
        <v>0</v>
      </c>
      <c r="X69" s="365">
        <f>IF(MNS!G$8=3,IF('C-MNS'!X69="NS",100,IF('C-MNS'!X69="N",10,IF('C-MNS'!X69="c",1,0))),0)</f>
        <v>0</v>
      </c>
      <c r="Y69" s="365">
        <f>IF(MNS!$H$8=1,IF('C-MNS'!Y69="NS",100,IF('C-MNS'!Y69="N",10,IF('C-MNS'!Y69="c",1,0))),0)</f>
        <v>0</v>
      </c>
      <c r="Z69" s="365">
        <f>IF(MNS!$H$8=2,IF('C-MNS'!Z69="NS",100,IF('C-MNS'!Z69="N",10,IF('C-MNS'!Z69="c",1,0))),0)</f>
        <v>0</v>
      </c>
      <c r="AA69" s="365">
        <f>IF(MNS!H$8=3,IF('C-MNS'!AA69="NS",100,IF('C-MNS'!AA69="N",10,IF('C-MNS'!AA69="c",1,0))),0)</f>
        <v>0</v>
      </c>
      <c r="AB69" s="365">
        <f>IF(MNS!$I$8=1,IF('C-MNS'!AB69="NS",100,IF('C-MNS'!AB69="N",10,IF('C-MNS'!AB69="c",1,0))),0)</f>
        <v>0</v>
      </c>
      <c r="AC69" s="365">
        <f>IF(MNS!$I$8=2,IF('C-MNS'!AC69="NS",100,IF('C-MNS'!AC69="N",10,IF('C-MNS'!AC69="c",1,0))),0)</f>
        <v>0</v>
      </c>
      <c r="AD69" s="365">
        <f>IF(MNS!I$8=3,IF('C-MNS'!AD69="NS",100,IF('C-MNS'!AD69="N",10,IF('C-MNS'!AD69="c",1,0))),0)</f>
        <v>0</v>
      </c>
      <c r="AE69" s="365">
        <f>IF(MNS!$J$8=1,IF('C-MNS'!AE69="NS",100,IF('C-MNS'!AE69="N",10,IF('C-MNS'!AE69="c",1,0))),0)</f>
        <v>0</v>
      </c>
      <c r="AF69" s="365">
        <f>IF(MNS!$J$8=2,IF('C-MNS'!AF69="NS",100,IF('C-MNS'!AF69="N",10,IF('C-MNS'!AF69="c",1,0))),0)</f>
        <v>0</v>
      </c>
      <c r="AG69" s="365">
        <f>IF(MNS!J$8=3,IF('C-MNS'!AG69="NS",100,IF('C-MNS'!AG69="N",10,IF('C-MNS'!AG69="c",1,0))),0)</f>
        <v>0</v>
      </c>
      <c r="AH69" s="365">
        <f>IF(MNS!$K$8=1,IF('C-MNS'!AH69="NS",100,IF('C-MNS'!AH69="N",10,IF('C-MNS'!AH69="c",1,0))),0)</f>
        <v>0</v>
      </c>
      <c r="AI69" s="365">
        <f>IF(MNS!$K$8=2,IF('C-MNS'!AI69="NS",100,IF('C-MNS'!AI69="N",10,IF('C-MNS'!AI69="c",1,0))),0)</f>
        <v>0</v>
      </c>
      <c r="AJ69" s="365">
        <f>IF(MNS!K$8=3,IF('C-MNS'!AJ69="NS",100,IF('C-MNS'!AJ69="N",10,IF('C-MNS'!AJ69="c",1,0))),0)</f>
        <v>0</v>
      </c>
      <c r="AK69" s="365">
        <f>IF(MNS!$L$8=1,IF('C-MNS'!AK69="NS",100,IF('C-MNS'!AK69="N",10,IF('C-MNS'!AK69="c",1,0))),0)</f>
        <v>0</v>
      </c>
      <c r="AL69" s="365">
        <f>IF(MNS!$L$8=2,IF('C-MNS'!AL69="NS",100,IF('C-MNS'!AL69="N",10,IF('C-MNS'!AL69="c",1,0))),0)</f>
        <v>0</v>
      </c>
      <c r="AM69" s="365">
        <f>IF(MNS!L$8=3,IF('C-MNS'!AM69="NS",100,IF('C-MNS'!AM69="N",10,IF('C-MNS'!AM69="c",1,0))),0)</f>
        <v>0</v>
      </c>
      <c r="AN69" s="365">
        <f>IF(MNS!$M$8=1,IF('C-MNS'!AN69="NS",100,IF('C-MNS'!AN69="N",10,IF('C-MNS'!AN69="c",1,0))),0)</f>
        <v>0</v>
      </c>
      <c r="AO69" s="365">
        <f>IF(MNS!$M$8=2,IF('C-MNS'!AO69="NS",100,IF('C-MNS'!AO69="N",10,IF('C-MNS'!AO69="c",1,0))),0)</f>
        <v>0</v>
      </c>
      <c r="AP69" s="365">
        <f>IF(MNS!M$8=3,IF('C-MNS'!AP69="NS",100,IF('C-MNS'!AP69="N",10,IF('C-MNS'!AP69="c",1,0))),0)</f>
        <v>0</v>
      </c>
      <c r="AQ69" s="365">
        <f>IF(MNS!$O$8=1,IF('C-MNS'!AQ69="NS",100,IF('C-MNS'!AQ69="N",10,IF('C-MNS'!AQ69="c",1,0))),0)</f>
        <v>0</v>
      </c>
      <c r="AR69" s="365">
        <f>IF(MNS!$O$8=2,IF('C-MNS'!AR69="NS",100,IF('C-MNS'!AR69="N",10,IF('C-MNS'!AR69="c",1,0))),0)</f>
        <v>0</v>
      </c>
      <c r="AS69" s="365">
        <f>IF(MNS!O$8=3,IF('C-MNS'!AS69="NS",100,IF('C-MNS'!AS69="N",10,IF('C-MNS'!AS69="c",1,0))),0)</f>
        <v>0</v>
      </c>
      <c r="AT69" s="365">
        <f>IF(MNS!$Z$8=1,IF('C-MNS'!AT69="NS",100,IF('C-MNS'!AT69="N",10,IF('C-MNS'!AT69="c",1,0))),0)</f>
        <v>0</v>
      </c>
      <c r="AU69" s="365">
        <f>IF(MNS!$Z$8=2,IF('C-MNS'!AU69="NS",100,IF('C-MNS'!AU69="N",10,IF('C-MNS'!AU69="c",1,0))),0)</f>
        <v>0</v>
      </c>
      <c r="AV69" s="365">
        <f>IF(MNS!Z$8=3,IF('C-MNS'!AV69="NS",100,IF('C-MNS'!AV69="N",10,IF('C-MNS'!AV69="c",1,0))),0)</f>
        <v>0</v>
      </c>
      <c r="AW69" s="365">
        <f>IF(MNS!$AH$8=1,IF('C-MNS'!AW69="NS",100,IF('C-MNS'!AW69="N",10,IF('C-MNS'!AW69="c",1,0))),0)</f>
        <v>0</v>
      </c>
      <c r="AX69" s="365">
        <f>IF(MNS!$AH$8=2,IF('C-MNS'!AX69="NS",100,IF('C-MNS'!AX69="N",10,IF('C-MNS'!AX69="c",1,0))),0)</f>
        <v>0</v>
      </c>
      <c r="AY69" s="365">
        <f>IF(MNS!$AH$8=3,IF('C-MNS'!AY69="NS",100,IF('C-MNS'!AY69="N",10,IF('C-MNS'!AY69="c",1,0))),0)</f>
        <v>0</v>
      </c>
      <c r="AZ69" s="366">
        <f t="shared" si="0"/>
        <v>0</v>
      </c>
      <c r="BA69" s="366">
        <f t="shared" si="1"/>
        <v>0</v>
      </c>
      <c r="BB69" s="366">
        <f t="shared" si="2"/>
        <v>0</v>
      </c>
      <c r="BC69" s="366">
        <f t="shared" si="3"/>
        <v>0</v>
      </c>
      <c r="BD69" s="367">
        <f>IF(AZ69&gt;0,IF(Perf_potenziale!AZ69&gt;0,IF(BA69&gt;=1,1,IF(BB69&gt;=Perf_potenziale!BB69,1,IF(BB69&gt;0,0.5,IF(BC69&gt;0,0.3,0)))),0),0)</f>
        <v>0</v>
      </c>
      <c r="BE69" s="367"/>
      <c r="BF69" s="368"/>
      <c r="BG69" s="339"/>
      <c r="BH69" s="339"/>
      <c r="BI69" s="339"/>
      <c r="BJ69" s="340"/>
      <c r="BK69" s="339"/>
      <c r="BL69" s="341"/>
    </row>
    <row r="70" spans="1:64" ht="15.75" customHeight="1" thickBot="1">
      <c r="A70" s="590"/>
      <c r="B70" s="555"/>
      <c r="C70" s="541"/>
      <c r="D70" s="547"/>
      <c r="E70" s="323" t="s">
        <v>375</v>
      </c>
      <c r="F70" s="317" t="s">
        <v>463</v>
      </c>
      <c r="G70" s="252">
        <f>IF(MNS!$B$8=1,IF('C-MNS'!G70="NS",100,IF('C-MNS'!G70="N",10,IF('C-MNS'!G70="c",1,0))),0)</f>
        <v>0</v>
      </c>
      <c r="H70" s="252">
        <f>IF(MNS!$B$8=2,IF('C-MNS'!H70="NS",100,IF('C-MNS'!H70="N",10,IF('C-MNS'!H70="c",1,0))),0)</f>
        <v>0</v>
      </c>
      <c r="I70" s="252">
        <f>IF(MNS!B$8=3,IF('C-MNS'!I70="NS",100,IF('C-MNS'!I70="N",10,IF('C-MNS'!I70="c",1,0))),0)</f>
        <v>0</v>
      </c>
      <c r="J70" s="252">
        <f>IF(MNS!$C$8=1,IF('C-MNS'!J70="NS",100,IF('C-MNS'!J70="N",10,IF('C-MNS'!J70="c",1,0))),0)</f>
        <v>0</v>
      </c>
      <c r="K70" s="252">
        <f>IF(MNS!$C$8=2,IF('C-MNS'!K70="NS",100,IF('C-MNS'!K70="N",10,IF('C-MNS'!K70="c",1,0))),0)</f>
        <v>0</v>
      </c>
      <c r="L70" s="252">
        <f>IF(MNS!C$8=3,IF('C-MNS'!L70="NS",100,IF('C-MNS'!L70="N",10,IF('C-MNS'!L70="c",1,0))),0)</f>
        <v>0</v>
      </c>
      <c r="M70" s="252">
        <f>IF(MNS!$D$8=1,IF('C-MNS'!M70="NS",100,IF('C-MNS'!M70="N",10,IF('C-MNS'!M70="c",1,0))),0)</f>
        <v>0</v>
      </c>
      <c r="N70" s="252">
        <f>IF(MNS!$D$8=2,IF('C-MNS'!N70="NS",100,IF('C-MNS'!N70="N",10,IF('C-MNS'!N70="c",1,0))),0)</f>
        <v>0</v>
      </c>
      <c r="O70" s="252">
        <f>IF(MNS!D$8=3,IF('C-MNS'!O70="NS",100,IF('C-MNS'!O70="N",10,IF('C-MNS'!O70="c",1,0))),0)</f>
        <v>0</v>
      </c>
      <c r="P70" s="252">
        <f>IF(MNS!$E$8=1,IF('C-MNS'!P70="NS",100,IF('C-MNS'!P70="N",10,IF('C-MNS'!P70="c",1,0))),0)</f>
        <v>0</v>
      </c>
      <c r="Q70" s="252">
        <f>IF(MNS!$E$8=2,IF('C-MNS'!Q70="NS",100,IF('C-MNS'!Q70="N",10,IF('C-MNS'!Q70="c",1,0))),0)</f>
        <v>0</v>
      </c>
      <c r="R70" s="252">
        <f>IF(MNS!E$8=3,IF('C-MNS'!R70="NS",100,IF('C-MNS'!R70="N",10,IF('C-MNS'!R70="c",1,0))),0)</f>
        <v>0</v>
      </c>
      <c r="S70" s="252">
        <f>IF(MNS!$F$8=1,IF('C-MNS'!S70="NS",100,IF('C-MNS'!S70="N",10,IF('C-MNS'!S70="c",1,0))),0)</f>
        <v>0</v>
      </c>
      <c r="T70" s="252">
        <f>IF(MNS!$F$8=2,IF('C-MNS'!T70="NS",100,IF('C-MNS'!T70="N",10,IF('C-MNS'!T70="c",1,0))),0)</f>
        <v>0</v>
      </c>
      <c r="U70" s="252">
        <f>IF(MNS!F$8=3,IF('C-MNS'!U70="NS",100,IF('C-MNS'!U70="N",10,IF('C-MNS'!U70="c",1,0))),0)</f>
        <v>0</v>
      </c>
      <c r="V70" s="252">
        <f>IF(MNS!$G$8=1,IF('C-MNS'!V70="NS",100,IF('C-MNS'!V70="N",10,IF('C-MNS'!V70="c",1,0))),0)</f>
        <v>0</v>
      </c>
      <c r="W70" s="252">
        <f>IF(MNS!$G$8=2,IF('C-MNS'!W70="NS",100,IF('C-MNS'!W70="N",10,IF('C-MNS'!W70="c",1,0))),0)</f>
        <v>0</v>
      </c>
      <c r="X70" s="252">
        <f>IF(MNS!G$8=3,IF('C-MNS'!X70="NS",100,IF('C-MNS'!X70="N",10,IF('C-MNS'!X70="c",1,0))),0)</f>
        <v>0</v>
      </c>
      <c r="Y70" s="252">
        <f>IF(MNS!$H$8=1,IF('C-MNS'!Y70="NS",100,IF('C-MNS'!Y70="N",10,IF('C-MNS'!Y70="c",1,0))),0)</f>
        <v>0</v>
      </c>
      <c r="Z70" s="252">
        <f>IF(MNS!$H$8=2,IF('C-MNS'!Z70="NS",100,IF('C-MNS'!Z70="N",10,IF('C-MNS'!Z70="c",1,0))),0)</f>
        <v>0</v>
      </c>
      <c r="AA70" s="252">
        <f>IF(MNS!H$8=3,IF('C-MNS'!AA70="NS",100,IF('C-MNS'!AA70="N",10,IF('C-MNS'!AA70="c",1,0))),0)</f>
        <v>0</v>
      </c>
      <c r="AB70" s="252">
        <f>IF(MNS!$I$8=1,IF('C-MNS'!AB70="NS",100,IF('C-MNS'!AB70="N",10,IF('C-MNS'!AB70="c",1,0))),0)</f>
        <v>0</v>
      </c>
      <c r="AC70" s="252">
        <f>IF(MNS!$I$8=2,IF('C-MNS'!AC70="NS",100,IF('C-MNS'!AC70="N",10,IF('C-MNS'!AC70="c",1,0))),0)</f>
        <v>0</v>
      </c>
      <c r="AD70" s="252">
        <f>IF(MNS!I$8=3,IF('C-MNS'!AD70="NS",100,IF('C-MNS'!AD70="N",10,IF('C-MNS'!AD70="c",1,0))),0)</f>
        <v>0</v>
      </c>
      <c r="AE70" s="252">
        <f>IF(MNS!$J$8=1,IF('C-MNS'!AE70="NS",100,IF('C-MNS'!AE70="N",10,IF('C-MNS'!AE70="c",1,0))),0)</f>
        <v>0</v>
      </c>
      <c r="AF70" s="252">
        <f>IF(MNS!$J$8=2,IF('C-MNS'!AF70="NS",100,IF('C-MNS'!AF70="N",10,IF('C-MNS'!AF70="c",1,0))),0)</f>
        <v>0</v>
      </c>
      <c r="AG70" s="252">
        <f>IF(MNS!J$8=3,IF('C-MNS'!AG70="NS",100,IF('C-MNS'!AG70="N",10,IF('C-MNS'!AG70="c",1,0))),0)</f>
        <v>0</v>
      </c>
      <c r="AH70" s="252">
        <f>IF(MNS!$K$8=1,IF('C-MNS'!AH70="NS",100,IF('C-MNS'!AH70="N",10,IF('C-MNS'!AH70="c",1,0))),0)</f>
        <v>0</v>
      </c>
      <c r="AI70" s="252">
        <f>IF(MNS!$K$8=2,IF('C-MNS'!AI70="NS",100,IF('C-MNS'!AI70="N",10,IF('C-MNS'!AI70="c",1,0))),0)</f>
        <v>0</v>
      </c>
      <c r="AJ70" s="252">
        <f>IF(MNS!K$8=3,IF('C-MNS'!AJ70="NS",100,IF('C-MNS'!AJ70="N",10,IF('C-MNS'!AJ70="c",1,0))),0)</f>
        <v>0</v>
      </c>
      <c r="AK70" s="252">
        <f>IF(MNS!$L$8=1,IF('C-MNS'!AK70="NS",100,IF('C-MNS'!AK70="N",10,IF('C-MNS'!AK70="c",1,0))),0)</f>
        <v>0</v>
      </c>
      <c r="AL70" s="252">
        <f>IF(MNS!$L$8=2,IF('C-MNS'!AL70="NS",100,IF('C-MNS'!AL70="N",10,IF('C-MNS'!AL70="c",1,0))),0)</f>
        <v>0</v>
      </c>
      <c r="AM70" s="252">
        <f>IF(MNS!L$8=3,IF('C-MNS'!AM70="NS",100,IF('C-MNS'!AM70="N",10,IF('C-MNS'!AM70="c",1,0))),0)</f>
        <v>0</v>
      </c>
      <c r="AN70" s="252">
        <f>IF(MNS!$M$8=1,IF('C-MNS'!AN70="NS",100,IF('C-MNS'!AN70="N",10,IF('C-MNS'!AN70="c",1,0))),0)</f>
        <v>0</v>
      </c>
      <c r="AO70" s="252">
        <f>IF(MNS!$M$8=2,IF('C-MNS'!AO70="NS",100,IF('C-MNS'!AO70="N",10,IF('C-MNS'!AO70="c",1,0))),0)</f>
        <v>0</v>
      </c>
      <c r="AP70" s="252">
        <f>IF(MNS!M$8=3,IF('C-MNS'!AP70="NS",100,IF('C-MNS'!AP70="N",10,IF('C-MNS'!AP70="c",1,0))),0)</f>
        <v>0</v>
      </c>
      <c r="AQ70" s="252">
        <f>IF(MNS!$O$8=1,IF('C-MNS'!AQ70="NS",100,IF('C-MNS'!AQ70="N",10,IF('C-MNS'!AQ70="c",1,0))),0)</f>
        <v>0</v>
      </c>
      <c r="AR70" s="252">
        <f>IF(MNS!$O$8=2,IF('C-MNS'!AR70="NS",100,IF('C-MNS'!AR70="N",10,IF('C-MNS'!AR70="c",1,0))),0)</f>
        <v>0</v>
      </c>
      <c r="AS70" s="252">
        <f>IF(MNS!O$8=3,IF('C-MNS'!AS70="NS",100,IF('C-MNS'!AS70="N",10,IF('C-MNS'!AS70="c",1,0))),0)</f>
        <v>0</v>
      </c>
      <c r="AT70" s="252">
        <f>IF(MNS!$Z$8=1,IF('C-MNS'!AT70="NS",100,IF('C-MNS'!AT70="N",10,IF('C-MNS'!AT70="c",1,0))),0)</f>
        <v>0</v>
      </c>
      <c r="AU70" s="252">
        <f>IF(MNS!$Z$8=2,IF('C-MNS'!AU70="NS",100,IF('C-MNS'!AU70="N",10,IF('C-MNS'!AU70="c",1,0))),0)</f>
        <v>0</v>
      </c>
      <c r="AV70" s="252">
        <f>IF(MNS!Z$8=3,IF('C-MNS'!AV70="NS",100,IF('C-MNS'!AV70="N",10,IF('C-MNS'!AV70="c",1,0))),0)</f>
        <v>0</v>
      </c>
      <c r="AW70" s="252">
        <f>IF(MNS!$AH$8=1,IF('C-MNS'!AW70="NS",100,IF('C-MNS'!AW70="N",10,IF('C-MNS'!AW70="c",1,0))),0)</f>
        <v>0</v>
      </c>
      <c r="AX70" s="252">
        <f>IF(MNS!$AH$8=2,IF('C-MNS'!AX70="NS",100,IF('C-MNS'!AX70="N",10,IF('C-MNS'!AX70="c",1,0))),0)</f>
        <v>0</v>
      </c>
      <c r="AY70" s="252">
        <f>IF(MNS!$AH$8=3,IF('C-MNS'!AY70="NS",100,IF('C-MNS'!AY70="N",10,IF('C-MNS'!AY70="c",1,0))),0)</f>
        <v>0</v>
      </c>
      <c r="AZ70" s="253">
        <f t="shared" si="0"/>
        <v>0</v>
      </c>
      <c r="BA70" s="253">
        <f t="shared" si="1"/>
        <v>0</v>
      </c>
      <c r="BB70" s="253">
        <f t="shared" si="2"/>
        <v>0</v>
      </c>
      <c r="BC70" s="253">
        <f t="shared" si="3"/>
        <v>0</v>
      </c>
      <c r="BD70" s="255">
        <f>IF(AZ70&gt;0,IF(Perf_potenziale!AZ70&gt;0,IF(BA70&gt;=1,1,IF(BB70&gt;=Perf_potenziale!BB70,1,IF(BB70&gt;0,0.5,IF(BC70&gt;0,0.3,0)))),0),0)</f>
        <v>0</v>
      </c>
      <c r="BE70" s="255"/>
      <c r="BF70" s="263"/>
      <c r="BG70" s="254"/>
      <c r="BH70" s="254"/>
      <c r="BI70" s="254"/>
      <c r="BJ70" s="99"/>
      <c r="BK70" s="254"/>
      <c r="BL70" s="342"/>
    </row>
    <row r="71" spans="1:64" ht="15.75" customHeight="1">
      <c r="A71" s="590"/>
      <c r="B71" s="555"/>
      <c r="C71" s="542"/>
      <c r="D71" s="548"/>
      <c r="E71" s="324" t="s">
        <v>377</v>
      </c>
      <c r="F71" s="313" t="s">
        <v>464</v>
      </c>
      <c r="G71" s="280">
        <f>IF(MNS!$B$8=1,IF('C-MNS'!G71="NS",100,IF('C-MNS'!G71="N",10,IF('C-MNS'!G71="c",1,0))),0)</f>
        <v>0</v>
      </c>
      <c r="H71" s="280">
        <f>IF(MNS!$B$8=2,IF('C-MNS'!H71="NS",100,IF('C-MNS'!H71="N",10,IF('C-MNS'!H71="c",1,0))),0)</f>
        <v>0</v>
      </c>
      <c r="I71" s="280">
        <f>IF(MNS!B$8=3,IF('C-MNS'!I71="NS",100,IF('C-MNS'!I71="N",10,IF('C-MNS'!I71="c",1,0))),0)</f>
        <v>0</v>
      </c>
      <c r="J71" s="280">
        <f>IF(MNS!$C$8=1,IF('C-MNS'!J71="NS",100,IF('C-MNS'!J71="N",10,IF('C-MNS'!J71="c",1,0))),0)</f>
        <v>0</v>
      </c>
      <c r="K71" s="280">
        <f>IF(MNS!$C$8=2,IF('C-MNS'!K71="NS",100,IF('C-MNS'!K71="N",10,IF('C-MNS'!K71="c",1,0))),0)</f>
        <v>0</v>
      </c>
      <c r="L71" s="280">
        <f>IF(MNS!C$8=3,IF('C-MNS'!L71="NS",100,IF('C-MNS'!L71="N",10,IF('C-MNS'!L71="c",1,0))),0)</f>
        <v>0</v>
      </c>
      <c r="M71" s="280">
        <f>IF(MNS!$D$8=1,IF('C-MNS'!M71="NS",100,IF('C-MNS'!M71="N",10,IF('C-MNS'!M71="c",1,0))),0)</f>
        <v>0</v>
      </c>
      <c r="N71" s="280">
        <f>IF(MNS!$D$8=2,IF('C-MNS'!N71="NS",100,IF('C-MNS'!N71="N",10,IF('C-MNS'!N71="c",1,0))),0)</f>
        <v>0</v>
      </c>
      <c r="O71" s="280">
        <f>IF(MNS!D$8=3,IF('C-MNS'!O71="NS",100,IF('C-MNS'!O71="N",10,IF('C-MNS'!O71="c",1,0))),0)</f>
        <v>0</v>
      </c>
      <c r="P71" s="280">
        <f>IF(MNS!$E$8=1,IF('C-MNS'!P71="NS",100,IF('C-MNS'!P71="N",10,IF('C-MNS'!P71="c",1,0))),0)</f>
        <v>0</v>
      </c>
      <c r="Q71" s="280">
        <f>IF(MNS!$E$8=2,IF('C-MNS'!Q71="NS",100,IF('C-MNS'!Q71="N",10,IF('C-MNS'!Q71="c",1,0))),0)</f>
        <v>0</v>
      </c>
      <c r="R71" s="280">
        <f>IF(MNS!E$8=3,IF('C-MNS'!R71="NS",100,IF('C-MNS'!R71="N",10,IF('C-MNS'!R71="c",1,0))),0)</f>
        <v>0</v>
      </c>
      <c r="S71" s="280">
        <f>IF(MNS!$F$8=1,IF('C-MNS'!S71="NS",100,IF('C-MNS'!S71="N",10,IF('C-MNS'!S71="c",1,0))),0)</f>
        <v>0</v>
      </c>
      <c r="T71" s="280">
        <f>IF(MNS!$F$8=2,IF('C-MNS'!T71="NS",100,IF('C-MNS'!T71="N",10,IF('C-MNS'!T71="c",1,0))),0)</f>
        <v>0</v>
      </c>
      <c r="U71" s="280">
        <f>IF(MNS!F$8=3,IF('C-MNS'!U71="NS",100,IF('C-MNS'!U71="N",10,IF('C-MNS'!U71="c",1,0))),0)</f>
        <v>0</v>
      </c>
      <c r="V71" s="280">
        <f>IF(MNS!$G$8=1,IF('C-MNS'!V71="NS",100,IF('C-MNS'!V71="N",10,IF('C-MNS'!V71="c",1,0))),0)</f>
        <v>0</v>
      </c>
      <c r="W71" s="280">
        <f>IF(MNS!$G$8=2,IF('C-MNS'!W71="NS",100,IF('C-MNS'!W71="N",10,IF('C-MNS'!W71="c",1,0))),0)</f>
        <v>0</v>
      </c>
      <c r="X71" s="280">
        <f>IF(MNS!G$8=3,IF('C-MNS'!X71="NS",100,IF('C-MNS'!X71="N",10,IF('C-MNS'!X71="c",1,0))),0)</f>
        <v>0</v>
      </c>
      <c r="Y71" s="280">
        <f>IF(MNS!$H$8=1,IF('C-MNS'!Y71="NS",100,IF('C-MNS'!Y71="N",10,IF('C-MNS'!Y71="c",1,0))),0)</f>
        <v>0</v>
      </c>
      <c r="Z71" s="280">
        <f>IF(MNS!$H$8=2,IF('C-MNS'!Z71="NS",100,IF('C-MNS'!Z71="N",10,IF('C-MNS'!Z71="c",1,0))),0)</f>
        <v>0</v>
      </c>
      <c r="AA71" s="280">
        <f>IF(MNS!H$8=3,IF('C-MNS'!AA71="NS",100,IF('C-MNS'!AA71="N",10,IF('C-MNS'!AA71="c",1,0))),0)</f>
        <v>0</v>
      </c>
      <c r="AB71" s="280">
        <f>IF(MNS!$I$8=1,IF('C-MNS'!AB71="NS",100,IF('C-MNS'!AB71="N",10,IF('C-MNS'!AB71="c",1,0))),0)</f>
        <v>0</v>
      </c>
      <c r="AC71" s="280">
        <f>IF(MNS!$I$8=2,IF('C-MNS'!AC71="NS",100,IF('C-MNS'!AC71="N",10,IF('C-MNS'!AC71="c",1,0))),0)</f>
        <v>0</v>
      </c>
      <c r="AD71" s="280">
        <f>IF(MNS!I$8=3,IF('C-MNS'!AD71="NS",100,IF('C-MNS'!AD71="N",10,IF('C-MNS'!AD71="c",1,0))),0)</f>
        <v>0</v>
      </c>
      <c r="AE71" s="280">
        <f>IF(MNS!$J$8=1,IF('C-MNS'!AE71="NS",100,IF('C-MNS'!AE71="N",10,IF('C-MNS'!AE71="c",1,0))),0)</f>
        <v>0</v>
      </c>
      <c r="AF71" s="280">
        <f>IF(MNS!$J$8=2,IF('C-MNS'!AF71="NS",100,IF('C-MNS'!AF71="N",10,IF('C-MNS'!AF71="c",1,0))),0)</f>
        <v>0</v>
      </c>
      <c r="AG71" s="280">
        <f>IF(MNS!J$8=3,IF('C-MNS'!AG71="NS",100,IF('C-MNS'!AG71="N",10,IF('C-MNS'!AG71="c",1,0))),0)</f>
        <v>0</v>
      </c>
      <c r="AH71" s="280">
        <f>IF(MNS!$K$8=1,IF('C-MNS'!AH71="NS",100,IF('C-MNS'!AH71="N",10,IF('C-MNS'!AH71="c",1,0))),0)</f>
        <v>0</v>
      </c>
      <c r="AI71" s="280">
        <f>IF(MNS!$K$8=2,IF('C-MNS'!AI71="NS",100,IF('C-MNS'!AI71="N",10,IF('C-MNS'!AI71="c",1,0))),0)</f>
        <v>0</v>
      </c>
      <c r="AJ71" s="280">
        <f>IF(MNS!K$8=3,IF('C-MNS'!AJ71="NS",100,IF('C-MNS'!AJ71="N",10,IF('C-MNS'!AJ71="c",1,0))),0)</f>
        <v>0</v>
      </c>
      <c r="AK71" s="280">
        <f>IF(MNS!$L$8=1,IF('C-MNS'!AK71="NS",100,IF('C-MNS'!AK71="N",10,IF('C-MNS'!AK71="c",1,0))),0)</f>
        <v>0</v>
      </c>
      <c r="AL71" s="280">
        <f>IF(MNS!$L$8=2,IF('C-MNS'!AL71="NS",100,IF('C-MNS'!AL71="N",10,IF('C-MNS'!AL71="c",1,0))),0)</f>
        <v>0</v>
      </c>
      <c r="AM71" s="280">
        <f>IF(MNS!L$8=3,IF('C-MNS'!AM71="NS",100,IF('C-MNS'!AM71="N",10,IF('C-MNS'!AM71="c",1,0))),0)</f>
        <v>0</v>
      </c>
      <c r="AN71" s="280">
        <f>IF(MNS!$M$8=1,IF('C-MNS'!AN71="NS",100,IF('C-MNS'!AN71="N",10,IF('C-MNS'!AN71="c",1,0))),0)</f>
        <v>0</v>
      </c>
      <c r="AO71" s="280">
        <f>IF(MNS!$M$8=2,IF('C-MNS'!AO71="NS",100,IF('C-MNS'!AO71="N",10,IF('C-MNS'!AO71="c",1,0))),0)</f>
        <v>0</v>
      </c>
      <c r="AP71" s="280">
        <f>IF(MNS!M$8=3,IF('C-MNS'!AP71="NS",100,IF('C-MNS'!AP71="N",10,IF('C-MNS'!AP71="c",1,0))),0)</f>
        <v>0</v>
      </c>
      <c r="AQ71" s="280">
        <f>IF(MNS!$O$8=1,IF('C-MNS'!AQ71="NS",100,IF('C-MNS'!AQ71="N",10,IF('C-MNS'!AQ71="c",1,0))),0)</f>
        <v>0</v>
      </c>
      <c r="AR71" s="280">
        <f>IF(MNS!$O$8=2,IF('C-MNS'!AR71="NS",100,IF('C-MNS'!AR71="N",10,IF('C-MNS'!AR71="c",1,0))),0)</f>
        <v>0</v>
      </c>
      <c r="AS71" s="280">
        <f>IF(MNS!O$8=3,IF('C-MNS'!AS71="NS",100,IF('C-MNS'!AS71="N",10,IF('C-MNS'!AS71="c",1,0))),0)</f>
        <v>0</v>
      </c>
      <c r="AT71" s="280">
        <f>IF(MNS!$Z$8=1,IF('C-MNS'!AT71="NS",100,IF('C-MNS'!AT71="N",10,IF('C-MNS'!AT71="c",1,0))),0)</f>
        <v>0</v>
      </c>
      <c r="AU71" s="280">
        <f>IF(MNS!$Z$8=2,IF('C-MNS'!AU71="NS",100,IF('C-MNS'!AU71="N",10,IF('C-MNS'!AU71="c",1,0))),0)</f>
        <v>0</v>
      </c>
      <c r="AV71" s="280">
        <f>IF(MNS!Z$8=3,IF('C-MNS'!AV71="NS",100,IF('C-MNS'!AV71="N",10,IF('C-MNS'!AV71="c",1,0))),0)</f>
        <v>0</v>
      </c>
      <c r="AW71" s="280">
        <f>IF(MNS!$AH$8=1,IF('C-MNS'!AW71="NS",100,IF('C-MNS'!AW71="N",10,IF('C-MNS'!AW71="c",1,0))),0)</f>
        <v>0</v>
      </c>
      <c r="AX71" s="280">
        <f>IF(MNS!$AH$8=2,IF('C-MNS'!AX71="NS",100,IF('C-MNS'!AX71="N",10,IF('C-MNS'!AX71="c",1,0))),0)</f>
        <v>0</v>
      </c>
      <c r="AY71" s="280">
        <f>IF(MNS!$AH$8=3,IF('C-MNS'!AY71="NS",100,IF('C-MNS'!AY71="N",10,IF('C-MNS'!AY71="c",1,0))),0)</f>
        <v>0</v>
      </c>
      <c r="AZ71" s="256">
        <f t="shared" si="0"/>
        <v>0</v>
      </c>
      <c r="BA71" s="256">
        <f t="shared" si="1"/>
        <v>0</v>
      </c>
      <c r="BB71" s="256">
        <f t="shared" si="2"/>
        <v>0</v>
      </c>
      <c r="BC71" s="256">
        <f t="shared" si="3"/>
        <v>0</v>
      </c>
      <c r="BD71" s="258">
        <f>IF(AZ71&gt;0,IF(Perf_potenziale!AZ71&gt;0,IF(BA71&gt;=1,1,IF(BB71&gt;=Perf_potenziale!BB71,1,IF(BB71&gt;0,0.5,IF(BC71&gt;0,0.3,0)))),0),0)</f>
        <v>0</v>
      </c>
      <c r="BE71" s="258">
        <f>IF(BD71=1,3,IF(BD70=1,2,IF(BD69=1,1,0)))</f>
        <v>0</v>
      </c>
      <c r="BF71" s="281">
        <f>IF(BE71=0,BD71+BD70*0.1+BD69*0.01,0)</f>
        <v>0</v>
      </c>
      <c r="BG71" s="254"/>
      <c r="BH71" s="254"/>
      <c r="BI71" s="254"/>
      <c r="BJ71" s="99"/>
      <c r="BK71" s="254"/>
      <c r="BL71" s="342"/>
    </row>
    <row r="72" spans="1:64" ht="15.75" customHeight="1" thickBot="1">
      <c r="A72" s="590"/>
      <c r="B72" s="555"/>
      <c r="C72" s="580" t="s">
        <v>465</v>
      </c>
      <c r="D72" s="570" t="s">
        <v>144</v>
      </c>
      <c r="E72" s="328" t="s">
        <v>373</v>
      </c>
      <c r="F72" s="308" t="s">
        <v>466</v>
      </c>
      <c r="G72" s="289">
        <f>IF(MNS!$B$8=1,IF('C-MNS'!G72="NS",100,IF('C-MNS'!G72="N",10,IF('C-MNS'!G72="c",1,0))),0)</f>
        <v>0</v>
      </c>
      <c r="H72" s="289">
        <f>IF(MNS!$B$8=2,IF('C-MNS'!H72="NS",100,IF('C-MNS'!H72="N",10,IF('C-MNS'!H72="c",1,0))),0)</f>
        <v>0</v>
      </c>
      <c r="I72" s="289">
        <f>IF(MNS!B$8=3,IF('C-MNS'!I72="NS",100,IF('C-MNS'!I72="N",10,IF('C-MNS'!I72="c",1,0))),0)</f>
        <v>0</v>
      </c>
      <c r="J72" s="289">
        <f>IF(MNS!$C$8=1,IF('C-MNS'!J72="NS",100,IF('C-MNS'!J72="N",10,IF('C-MNS'!J72="c",1,0))),0)</f>
        <v>0</v>
      </c>
      <c r="K72" s="289">
        <f>IF(MNS!$C$8=2,IF('C-MNS'!K72="NS",100,IF('C-MNS'!K72="N",10,IF('C-MNS'!K72="c",1,0))),0)</f>
        <v>0</v>
      </c>
      <c r="L72" s="289">
        <f>IF(MNS!C$8=3,IF('C-MNS'!L72="NS",100,IF('C-MNS'!L72="N",10,IF('C-MNS'!L72="c",1,0))),0)</f>
        <v>0</v>
      </c>
      <c r="M72" s="289">
        <f>IF(MNS!$D$8=1,IF('C-MNS'!M72="NS",100,IF('C-MNS'!M72="N",10,IF('C-MNS'!M72="c",1,0))),0)</f>
        <v>0</v>
      </c>
      <c r="N72" s="289">
        <f>IF(MNS!$D$8=2,IF('C-MNS'!N72="NS",100,IF('C-MNS'!N72="N",10,IF('C-MNS'!N72="c",1,0))),0)</f>
        <v>0</v>
      </c>
      <c r="O72" s="289">
        <f>IF(MNS!D$8=3,IF('C-MNS'!O72="NS",100,IF('C-MNS'!O72="N",10,IF('C-MNS'!O72="c",1,0))),0)</f>
        <v>0</v>
      </c>
      <c r="P72" s="289">
        <f>IF(MNS!$E$8=1,IF('C-MNS'!P72="NS",100,IF('C-MNS'!P72="N",10,IF('C-MNS'!P72="c",1,0))),0)</f>
        <v>0</v>
      </c>
      <c r="Q72" s="289">
        <f>IF(MNS!$E$8=2,IF('C-MNS'!Q72="NS",100,IF('C-MNS'!Q72="N",10,IF('C-MNS'!Q72="c",1,0))),0)</f>
        <v>0</v>
      </c>
      <c r="R72" s="289">
        <f>IF(MNS!E$8=3,IF('C-MNS'!R72="NS",100,IF('C-MNS'!R72="N",10,IF('C-MNS'!R72="c",1,0))),0)</f>
        <v>0</v>
      </c>
      <c r="S72" s="289">
        <f>IF(MNS!$F$8=1,IF('C-MNS'!S72="NS",100,IF('C-MNS'!S72="N",10,IF('C-MNS'!S72="c",1,0))),0)</f>
        <v>0</v>
      </c>
      <c r="T72" s="289">
        <f>IF(MNS!$F$8=2,IF('C-MNS'!T72="NS",100,IF('C-MNS'!T72="N",10,IF('C-MNS'!T72="c",1,0))),0)</f>
        <v>0</v>
      </c>
      <c r="U72" s="289">
        <f>IF(MNS!F$8=3,IF('C-MNS'!U72="NS",100,IF('C-MNS'!U72="N",10,IF('C-MNS'!U72="c",1,0))),0)</f>
        <v>0</v>
      </c>
      <c r="V72" s="289">
        <f>IF(MNS!$G$8=1,IF('C-MNS'!V72="NS",100,IF('C-MNS'!V72="N",10,IF('C-MNS'!V72="c",1,0))),0)</f>
        <v>0</v>
      </c>
      <c r="W72" s="289">
        <f>IF(MNS!$G$8=2,IF('C-MNS'!W72="NS",100,IF('C-MNS'!W72="N",10,IF('C-MNS'!W72="c",1,0))),0)</f>
        <v>0</v>
      </c>
      <c r="X72" s="289">
        <f>IF(MNS!G$8=3,IF('C-MNS'!X72="NS",100,IF('C-MNS'!X72="N",10,IF('C-MNS'!X72="c",1,0))),0)</f>
        <v>0</v>
      </c>
      <c r="Y72" s="289">
        <f>IF(MNS!$H$8=1,IF('C-MNS'!Y72="NS",100,IF('C-MNS'!Y72="N",10,IF('C-MNS'!Y72="c",1,0))),0)</f>
        <v>0</v>
      </c>
      <c r="Z72" s="289">
        <f>IF(MNS!$H$8=2,IF('C-MNS'!Z72="NS",100,IF('C-MNS'!Z72="N",10,IF('C-MNS'!Z72="c",1,0))),0)</f>
        <v>0</v>
      </c>
      <c r="AA72" s="289">
        <f>IF(MNS!H$8=3,IF('C-MNS'!AA72="NS",100,IF('C-MNS'!AA72="N",10,IF('C-MNS'!AA72="c",1,0))),0)</f>
        <v>0</v>
      </c>
      <c r="AB72" s="289">
        <f>IF(MNS!$I$8=1,IF('C-MNS'!AB72="NS",100,IF('C-MNS'!AB72="N",10,IF('C-MNS'!AB72="c",1,0))),0)</f>
        <v>0</v>
      </c>
      <c r="AC72" s="289">
        <f>IF(MNS!$I$8=2,IF('C-MNS'!AC72="NS",100,IF('C-MNS'!AC72="N",10,IF('C-MNS'!AC72="c",1,0))),0)</f>
        <v>0</v>
      </c>
      <c r="AD72" s="289">
        <f>IF(MNS!I$8=3,IF('C-MNS'!AD72="NS",100,IF('C-MNS'!AD72="N",10,IF('C-MNS'!AD72="c",1,0))),0)</f>
        <v>0</v>
      </c>
      <c r="AE72" s="289">
        <f>IF(MNS!$J$8=1,IF('C-MNS'!AE72="NS",100,IF('C-MNS'!AE72="N",10,IF('C-MNS'!AE72="c",1,0))),0)</f>
        <v>0</v>
      </c>
      <c r="AF72" s="289">
        <f>IF(MNS!$J$8=2,IF('C-MNS'!AF72="NS",100,IF('C-MNS'!AF72="N",10,IF('C-MNS'!AF72="c",1,0))),0)</f>
        <v>0</v>
      </c>
      <c r="AG72" s="289">
        <f>IF(MNS!J$8=3,IF('C-MNS'!AG72="NS",100,IF('C-MNS'!AG72="N",10,IF('C-MNS'!AG72="c",1,0))),0)</f>
        <v>0</v>
      </c>
      <c r="AH72" s="289">
        <f>IF(MNS!$K$8=1,IF('C-MNS'!AH72="NS",100,IF('C-MNS'!AH72="N",10,IF('C-MNS'!AH72="c",1,0))),0)</f>
        <v>0</v>
      </c>
      <c r="AI72" s="289">
        <f>IF(MNS!$K$8=2,IF('C-MNS'!AI72="NS",100,IF('C-MNS'!AI72="N",10,IF('C-MNS'!AI72="c",1,0))),0)</f>
        <v>0</v>
      </c>
      <c r="AJ72" s="289">
        <f>IF(MNS!K$8=3,IF('C-MNS'!AJ72="NS",100,IF('C-MNS'!AJ72="N",10,IF('C-MNS'!AJ72="c",1,0))),0)</f>
        <v>0</v>
      </c>
      <c r="AK72" s="289">
        <f>IF(MNS!$L$8=1,IF('C-MNS'!AK72="NS",100,IF('C-MNS'!AK72="N",10,IF('C-MNS'!AK72="c",1,0))),0)</f>
        <v>0</v>
      </c>
      <c r="AL72" s="289">
        <f>IF(MNS!$L$8=2,IF('C-MNS'!AL72="NS",100,IF('C-MNS'!AL72="N",10,IF('C-MNS'!AL72="c",1,0))),0)</f>
        <v>0</v>
      </c>
      <c r="AM72" s="289">
        <f>IF(MNS!L$8=3,IF('C-MNS'!AM72="NS",100,IF('C-MNS'!AM72="N",10,IF('C-MNS'!AM72="c",1,0))),0)</f>
        <v>0</v>
      </c>
      <c r="AN72" s="289">
        <f>IF(MNS!$M$8=1,IF('C-MNS'!AN72="NS",100,IF('C-MNS'!AN72="N",10,IF('C-MNS'!AN72="c",1,0))),0)</f>
        <v>0</v>
      </c>
      <c r="AO72" s="289">
        <f>IF(MNS!$M$8=2,IF('C-MNS'!AO72="NS",100,IF('C-MNS'!AO72="N",10,IF('C-MNS'!AO72="c",1,0))),0)</f>
        <v>0</v>
      </c>
      <c r="AP72" s="289">
        <f>IF(MNS!M$8=3,IF('C-MNS'!AP72="NS",100,IF('C-MNS'!AP72="N",10,IF('C-MNS'!AP72="c",1,0))),0)</f>
        <v>0</v>
      </c>
      <c r="AQ72" s="289">
        <f>IF(MNS!$O$8=1,IF('C-MNS'!AQ72="NS",100,IF('C-MNS'!AQ72="N",10,IF('C-MNS'!AQ72="c",1,0))),0)</f>
        <v>0</v>
      </c>
      <c r="AR72" s="289">
        <f>IF(MNS!$O$8=2,IF('C-MNS'!AR72="NS",100,IF('C-MNS'!AR72="N",10,IF('C-MNS'!AR72="c",1,0))),0)</f>
        <v>0</v>
      </c>
      <c r="AS72" s="289">
        <f>IF(MNS!O$8=3,IF('C-MNS'!AS72="NS",100,IF('C-MNS'!AS72="N",10,IF('C-MNS'!AS72="c",1,0))),0)</f>
        <v>0</v>
      </c>
      <c r="AT72" s="289">
        <f>IF(MNS!$Z$8=1,IF('C-MNS'!AT72="NS",100,IF('C-MNS'!AT72="N",10,IF('C-MNS'!AT72="c",1,0))),0)</f>
        <v>0</v>
      </c>
      <c r="AU72" s="289">
        <f>IF(MNS!$Z$8=2,IF('C-MNS'!AU72="NS",100,IF('C-MNS'!AU72="N",10,IF('C-MNS'!AU72="c",1,0))),0)</f>
        <v>0</v>
      </c>
      <c r="AV72" s="289">
        <f>IF(MNS!Z$8=3,IF('C-MNS'!AV72="NS",100,IF('C-MNS'!AV72="N",10,IF('C-MNS'!AV72="c",1,0))),0)</f>
        <v>0</v>
      </c>
      <c r="AW72" s="289">
        <f>IF(MNS!$AH$8=1,IF('C-MNS'!AW72="NS",100,IF('C-MNS'!AW72="N",10,IF('C-MNS'!AW72="c",1,0))),0)</f>
        <v>0</v>
      </c>
      <c r="AX72" s="289">
        <f>IF(MNS!$AH$8=2,IF('C-MNS'!AX72="NS",100,IF('C-MNS'!AX72="N",10,IF('C-MNS'!AX72="c",1,0))),0)</f>
        <v>0</v>
      </c>
      <c r="AY72" s="289">
        <f>IF(MNS!$AH$8=3,IF('C-MNS'!AY72="NS",100,IF('C-MNS'!AY72="N",10,IF('C-MNS'!AY72="c",1,0))),0)</f>
        <v>0</v>
      </c>
      <c r="AZ72" s="290">
        <f t="shared" si="0"/>
        <v>0</v>
      </c>
      <c r="BA72" s="290">
        <f t="shared" si="1"/>
        <v>0</v>
      </c>
      <c r="BB72" s="290">
        <f t="shared" si="2"/>
        <v>0</v>
      </c>
      <c r="BC72" s="290">
        <f t="shared" si="3"/>
        <v>0</v>
      </c>
      <c r="BD72" s="291">
        <f>IF(AZ72&gt;0,IF(Perf_potenziale!AZ72&gt;0,IF(BA72&gt;=1,1,IF(BB72&gt;=Perf_potenziale!BB72,1,IF(BB72&gt;0,0.5,IF(BC72&gt;0,0.3,0)))),0),0)</f>
        <v>0</v>
      </c>
      <c r="BE72" s="291"/>
      <c r="BF72" s="292"/>
      <c r="BG72" s="254"/>
      <c r="BH72" s="254"/>
      <c r="BI72" s="254"/>
      <c r="BJ72" s="99"/>
      <c r="BK72" s="254"/>
      <c r="BL72" s="342"/>
    </row>
    <row r="73" spans="1:64" ht="15.75" customHeight="1" thickBot="1">
      <c r="A73" s="590"/>
      <c r="B73" s="555"/>
      <c r="C73" s="533"/>
      <c r="D73" s="536"/>
      <c r="E73" s="327" t="s">
        <v>375</v>
      </c>
      <c r="F73" s="309" t="s">
        <v>467</v>
      </c>
      <c r="G73" s="295">
        <f>IF(MNS!$B$8=1,IF('C-MNS'!G73="NS",100,IF('C-MNS'!G73="N",10,IF('C-MNS'!G73="c",1,0))),0)</f>
        <v>0</v>
      </c>
      <c r="H73" s="295">
        <f>IF(MNS!$B$8=2,IF('C-MNS'!H73="NS",100,IF('C-MNS'!H73="N",10,IF('C-MNS'!H73="c",1,0))),0)</f>
        <v>0</v>
      </c>
      <c r="I73" s="295">
        <f>IF(MNS!B$8=3,IF('C-MNS'!I73="NS",100,IF('C-MNS'!I73="N",10,IF('C-MNS'!I73="c",1,0))),0)</f>
        <v>0</v>
      </c>
      <c r="J73" s="295">
        <f>IF(MNS!$C$8=1,IF('C-MNS'!J73="NS",100,IF('C-MNS'!J73="N",10,IF('C-MNS'!J73="c",1,0))),0)</f>
        <v>0</v>
      </c>
      <c r="K73" s="295">
        <f>IF(MNS!$C$8=2,IF('C-MNS'!K73="NS",100,IF('C-MNS'!K73="N",10,IF('C-MNS'!K73="c",1,0))),0)</f>
        <v>0</v>
      </c>
      <c r="L73" s="295">
        <f>IF(MNS!C$8=3,IF('C-MNS'!L73="NS",100,IF('C-MNS'!L73="N",10,IF('C-MNS'!L73="c",1,0))),0)</f>
        <v>0</v>
      </c>
      <c r="M73" s="295">
        <f>IF(MNS!$D$8=1,IF('C-MNS'!M73="NS",100,IF('C-MNS'!M73="N",10,IF('C-MNS'!M73="c",1,0))),0)</f>
        <v>0</v>
      </c>
      <c r="N73" s="295">
        <f>IF(MNS!$D$8=2,IF('C-MNS'!N73="NS",100,IF('C-MNS'!N73="N",10,IF('C-MNS'!N73="c",1,0))),0)</f>
        <v>0</v>
      </c>
      <c r="O73" s="295">
        <f>IF(MNS!D$8=3,IF('C-MNS'!O73="NS",100,IF('C-MNS'!O73="N",10,IF('C-MNS'!O73="c",1,0))),0)</f>
        <v>0</v>
      </c>
      <c r="P73" s="295">
        <f>IF(MNS!$E$8=1,IF('C-MNS'!P73="NS",100,IF('C-MNS'!P73="N",10,IF('C-MNS'!P73="c",1,0))),0)</f>
        <v>0</v>
      </c>
      <c r="Q73" s="295">
        <f>IF(MNS!$E$8=2,IF('C-MNS'!Q73="NS",100,IF('C-MNS'!Q73="N",10,IF('C-MNS'!Q73="c",1,0))),0)</f>
        <v>0</v>
      </c>
      <c r="R73" s="295">
        <f>IF(MNS!E$8=3,IF('C-MNS'!R73="NS",100,IF('C-MNS'!R73="N",10,IF('C-MNS'!R73="c",1,0))),0)</f>
        <v>0</v>
      </c>
      <c r="S73" s="295">
        <f>IF(MNS!$F$8=1,IF('C-MNS'!S73="NS",100,IF('C-MNS'!S73="N",10,IF('C-MNS'!S73="c",1,0))),0)</f>
        <v>0</v>
      </c>
      <c r="T73" s="295">
        <f>IF(MNS!$F$8=2,IF('C-MNS'!T73="NS",100,IF('C-MNS'!T73="N",10,IF('C-MNS'!T73="c",1,0))),0)</f>
        <v>0</v>
      </c>
      <c r="U73" s="295">
        <f>IF(MNS!F$8=3,IF('C-MNS'!U73="NS",100,IF('C-MNS'!U73="N",10,IF('C-MNS'!U73="c",1,0))),0)</f>
        <v>0</v>
      </c>
      <c r="V73" s="295">
        <f>IF(MNS!$G$8=1,IF('C-MNS'!V73="NS",100,IF('C-MNS'!V73="N",10,IF('C-MNS'!V73="c",1,0))),0)</f>
        <v>0</v>
      </c>
      <c r="W73" s="295">
        <f>IF(MNS!$G$8=2,IF('C-MNS'!W73="NS",100,IF('C-MNS'!W73="N",10,IF('C-MNS'!W73="c",1,0))),0)</f>
        <v>0</v>
      </c>
      <c r="X73" s="295">
        <f>IF(MNS!G$8=3,IF('C-MNS'!X73="NS",100,IF('C-MNS'!X73="N",10,IF('C-MNS'!X73="c",1,0))),0)</f>
        <v>0</v>
      </c>
      <c r="Y73" s="295">
        <f>IF(MNS!$H$8=1,IF('C-MNS'!Y73="NS",100,IF('C-MNS'!Y73="N",10,IF('C-MNS'!Y73="c",1,0))),0)</f>
        <v>0</v>
      </c>
      <c r="Z73" s="295">
        <f>IF(MNS!$H$8=2,IF('C-MNS'!Z73="NS",100,IF('C-MNS'!Z73="N",10,IF('C-MNS'!Z73="c",1,0))),0)</f>
        <v>0</v>
      </c>
      <c r="AA73" s="295">
        <f>IF(MNS!H$8=3,IF('C-MNS'!AA73="NS",100,IF('C-MNS'!AA73="N",10,IF('C-MNS'!AA73="c",1,0))),0)</f>
        <v>0</v>
      </c>
      <c r="AB73" s="295">
        <f>IF(MNS!$I$8=1,IF('C-MNS'!AB73="NS",100,IF('C-MNS'!AB73="N",10,IF('C-MNS'!AB73="c",1,0))),0)</f>
        <v>0</v>
      </c>
      <c r="AC73" s="295">
        <f>IF(MNS!$I$8=2,IF('C-MNS'!AC73="NS",100,IF('C-MNS'!AC73="N",10,IF('C-MNS'!AC73="c",1,0))),0)</f>
        <v>0</v>
      </c>
      <c r="AD73" s="295">
        <f>IF(MNS!I$8=3,IF('C-MNS'!AD73="NS",100,IF('C-MNS'!AD73="N",10,IF('C-MNS'!AD73="c",1,0))),0)</f>
        <v>0</v>
      </c>
      <c r="AE73" s="295">
        <f>IF(MNS!$J$8=1,IF('C-MNS'!AE73="NS",100,IF('C-MNS'!AE73="N",10,IF('C-MNS'!AE73="c",1,0))),0)</f>
        <v>0</v>
      </c>
      <c r="AF73" s="295">
        <f>IF(MNS!$J$8=2,IF('C-MNS'!AF73="NS",100,IF('C-MNS'!AF73="N",10,IF('C-MNS'!AF73="c",1,0))),0)</f>
        <v>0</v>
      </c>
      <c r="AG73" s="295">
        <f>IF(MNS!J$8=3,IF('C-MNS'!AG73="NS",100,IF('C-MNS'!AG73="N",10,IF('C-MNS'!AG73="c",1,0))),0)</f>
        <v>0</v>
      </c>
      <c r="AH73" s="295">
        <f>IF(MNS!$K$8=1,IF('C-MNS'!AH73="NS",100,IF('C-MNS'!AH73="N",10,IF('C-MNS'!AH73="c",1,0))),0)</f>
        <v>0</v>
      </c>
      <c r="AI73" s="295">
        <f>IF(MNS!$K$8=2,IF('C-MNS'!AI73="NS",100,IF('C-MNS'!AI73="N",10,IF('C-MNS'!AI73="c",1,0))),0)</f>
        <v>0</v>
      </c>
      <c r="AJ73" s="295">
        <f>IF(MNS!K$8=3,IF('C-MNS'!AJ73="NS",100,IF('C-MNS'!AJ73="N",10,IF('C-MNS'!AJ73="c",1,0))),0)</f>
        <v>0</v>
      </c>
      <c r="AK73" s="295">
        <f>IF(MNS!$L$8=1,IF('C-MNS'!AK73="NS",100,IF('C-MNS'!AK73="N",10,IF('C-MNS'!AK73="c",1,0))),0)</f>
        <v>0</v>
      </c>
      <c r="AL73" s="295">
        <f>IF(MNS!$L$8=2,IF('C-MNS'!AL73="NS",100,IF('C-MNS'!AL73="N",10,IF('C-MNS'!AL73="c",1,0))),0)</f>
        <v>0</v>
      </c>
      <c r="AM73" s="295">
        <f>IF(MNS!L$8=3,IF('C-MNS'!AM73="NS",100,IF('C-MNS'!AM73="N",10,IF('C-MNS'!AM73="c",1,0))),0)</f>
        <v>0</v>
      </c>
      <c r="AN73" s="295">
        <f>IF(MNS!$M$8=1,IF('C-MNS'!AN73="NS",100,IF('C-MNS'!AN73="N",10,IF('C-MNS'!AN73="c",1,0))),0)</f>
        <v>0</v>
      </c>
      <c r="AO73" s="295">
        <f>IF(MNS!$M$8=2,IF('C-MNS'!AO73="NS",100,IF('C-MNS'!AO73="N",10,IF('C-MNS'!AO73="c",1,0))),0)</f>
        <v>0</v>
      </c>
      <c r="AP73" s="295">
        <f>IF(MNS!M$8=3,IF('C-MNS'!AP73="NS",100,IF('C-MNS'!AP73="N",10,IF('C-MNS'!AP73="c",1,0))),0)</f>
        <v>0</v>
      </c>
      <c r="AQ73" s="295">
        <f>IF(MNS!$O$8=1,IF('C-MNS'!AQ73="NS",100,IF('C-MNS'!AQ73="N",10,IF('C-MNS'!AQ73="c",1,0))),0)</f>
        <v>0</v>
      </c>
      <c r="AR73" s="295">
        <f>IF(MNS!$O$8=2,IF('C-MNS'!AR73="NS",100,IF('C-MNS'!AR73="N",10,IF('C-MNS'!AR73="c",1,0))),0)</f>
        <v>0</v>
      </c>
      <c r="AS73" s="295">
        <f>IF(MNS!O$8=3,IF('C-MNS'!AS73="NS",100,IF('C-MNS'!AS73="N",10,IF('C-MNS'!AS73="c",1,0))),0)</f>
        <v>0</v>
      </c>
      <c r="AT73" s="295">
        <f>IF(MNS!$Z$8=1,IF('C-MNS'!AT73="NS",100,IF('C-MNS'!AT73="N",10,IF('C-MNS'!AT73="c",1,0))),0)</f>
        <v>0</v>
      </c>
      <c r="AU73" s="295">
        <f>IF(MNS!$Z$8=2,IF('C-MNS'!AU73="NS",100,IF('C-MNS'!AU73="N",10,IF('C-MNS'!AU73="c",1,0))),0)</f>
        <v>0</v>
      </c>
      <c r="AV73" s="295">
        <f>IF(MNS!Z$8=3,IF('C-MNS'!AV73="NS",100,IF('C-MNS'!AV73="N",10,IF('C-MNS'!AV73="c",1,0))),0)</f>
        <v>0</v>
      </c>
      <c r="AW73" s="295">
        <f>IF(MNS!$AH$8=1,IF('C-MNS'!AW73="NS",100,IF('C-MNS'!AW73="N",10,IF('C-MNS'!AW73="c",1,0))),0)</f>
        <v>0</v>
      </c>
      <c r="AX73" s="295">
        <f>IF(MNS!$AH$8=2,IF('C-MNS'!AX73="NS",100,IF('C-MNS'!AX73="N",10,IF('C-MNS'!AX73="c",1,0))),0)</f>
        <v>0</v>
      </c>
      <c r="AY73" s="295">
        <f>IF(MNS!$AH$8=3,IF('C-MNS'!AY73="NS",100,IF('C-MNS'!AY73="N",10,IF('C-MNS'!AY73="c",1,0))),0)</f>
        <v>0</v>
      </c>
      <c r="AZ73" s="296">
        <f t="shared" si="0"/>
        <v>0</v>
      </c>
      <c r="BA73" s="296">
        <f t="shared" si="1"/>
        <v>0</v>
      </c>
      <c r="BB73" s="296">
        <f t="shared" si="2"/>
        <v>0</v>
      </c>
      <c r="BC73" s="296">
        <f t="shared" si="3"/>
        <v>0</v>
      </c>
      <c r="BD73" s="297">
        <f>IF(AZ73&gt;0,IF(Perf_potenziale!AZ73&gt;0,IF(BA73&gt;=1,1,IF(BB73&gt;=Perf_potenziale!BB73,1,IF(BB73&gt;0,0.5,IF(BC73&gt;0,0.3,0)))),0),0)</f>
        <v>0</v>
      </c>
      <c r="BE73" s="297"/>
      <c r="BF73" s="298"/>
      <c r="BG73" s="254"/>
      <c r="BH73" s="254"/>
      <c r="BI73" s="254"/>
      <c r="BJ73" s="99"/>
      <c r="BK73" s="254"/>
      <c r="BL73" s="342"/>
    </row>
    <row r="74" spans="1:64" ht="15.75" customHeight="1">
      <c r="A74" s="590"/>
      <c r="B74" s="555"/>
      <c r="C74" s="562"/>
      <c r="D74" s="564"/>
      <c r="E74" s="329" t="s">
        <v>377</v>
      </c>
      <c r="F74" s="310" t="s">
        <v>468</v>
      </c>
      <c r="G74" s="301">
        <f>IF(MNS!$B$8=1,IF('C-MNS'!G74="NS",100,IF('C-MNS'!G74="N",10,IF('C-MNS'!G74="c",1,0))),0)</f>
        <v>0</v>
      </c>
      <c r="H74" s="301">
        <f>IF(MNS!$B$8=2,IF('C-MNS'!H74="NS",100,IF('C-MNS'!H74="N",10,IF('C-MNS'!H74="c",1,0))),0)</f>
        <v>0</v>
      </c>
      <c r="I74" s="301">
        <f>IF(MNS!B$8=3,IF('C-MNS'!I74="NS",100,IF('C-MNS'!I74="N",10,IF('C-MNS'!I74="c",1,0))),0)</f>
        <v>0</v>
      </c>
      <c r="J74" s="301">
        <f>IF(MNS!$C$8=1,IF('C-MNS'!J74="NS",100,IF('C-MNS'!J74="N",10,IF('C-MNS'!J74="c",1,0))),0)</f>
        <v>0</v>
      </c>
      <c r="K74" s="301">
        <f>IF(MNS!$C$8=2,IF('C-MNS'!K74="NS",100,IF('C-MNS'!K74="N",10,IF('C-MNS'!K74="c",1,0))),0)</f>
        <v>0</v>
      </c>
      <c r="L74" s="301">
        <f>IF(MNS!C$8=3,IF('C-MNS'!L74="NS",100,IF('C-MNS'!L74="N",10,IF('C-MNS'!L74="c",1,0))),0)</f>
        <v>0</v>
      </c>
      <c r="M74" s="301">
        <f>IF(MNS!$D$8=1,IF('C-MNS'!M74="NS",100,IF('C-MNS'!M74="N",10,IF('C-MNS'!M74="c",1,0))),0)</f>
        <v>0</v>
      </c>
      <c r="N74" s="301">
        <f>IF(MNS!$D$8=2,IF('C-MNS'!N74="NS",100,IF('C-MNS'!N74="N",10,IF('C-MNS'!N74="c",1,0))),0)</f>
        <v>0</v>
      </c>
      <c r="O74" s="301">
        <f>IF(MNS!D$8=3,IF('C-MNS'!O74="NS",100,IF('C-MNS'!O74="N",10,IF('C-MNS'!O74="c",1,0))),0)</f>
        <v>0</v>
      </c>
      <c r="P74" s="301">
        <f>IF(MNS!$E$8=1,IF('C-MNS'!P74="NS",100,IF('C-MNS'!P74="N",10,IF('C-MNS'!P74="c",1,0))),0)</f>
        <v>0</v>
      </c>
      <c r="Q74" s="301">
        <f>IF(MNS!$E$8=2,IF('C-MNS'!Q74="NS",100,IF('C-MNS'!Q74="N",10,IF('C-MNS'!Q74="c",1,0))),0)</f>
        <v>0</v>
      </c>
      <c r="R74" s="301">
        <f>IF(MNS!E$8=3,IF('C-MNS'!R74="NS",100,IF('C-MNS'!R74="N",10,IF('C-MNS'!R74="c",1,0))),0)</f>
        <v>0</v>
      </c>
      <c r="S74" s="301">
        <f>IF(MNS!$F$8=1,IF('C-MNS'!S74="NS",100,IF('C-MNS'!S74="N",10,IF('C-MNS'!S74="c",1,0))),0)</f>
        <v>0</v>
      </c>
      <c r="T74" s="301">
        <f>IF(MNS!$F$8=2,IF('C-MNS'!T74="NS",100,IF('C-MNS'!T74="N",10,IF('C-MNS'!T74="c",1,0))),0)</f>
        <v>0</v>
      </c>
      <c r="U74" s="301">
        <f>IF(MNS!F$8=3,IF('C-MNS'!U74="NS",100,IF('C-MNS'!U74="N",10,IF('C-MNS'!U74="c",1,0))),0)</f>
        <v>0</v>
      </c>
      <c r="V74" s="301">
        <f>IF(MNS!$G$8=1,IF('C-MNS'!V74="NS",100,IF('C-MNS'!V74="N",10,IF('C-MNS'!V74="c",1,0))),0)</f>
        <v>0</v>
      </c>
      <c r="W74" s="301">
        <f>IF(MNS!$G$8=2,IF('C-MNS'!W74="NS",100,IF('C-MNS'!W74="N",10,IF('C-MNS'!W74="c",1,0))),0)</f>
        <v>0</v>
      </c>
      <c r="X74" s="301">
        <f>IF(MNS!G$8=3,IF('C-MNS'!X74="NS",100,IF('C-MNS'!X74="N",10,IF('C-MNS'!X74="c",1,0))),0)</f>
        <v>0</v>
      </c>
      <c r="Y74" s="301">
        <f>IF(MNS!$H$8=1,IF('C-MNS'!Y74="NS",100,IF('C-MNS'!Y74="N",10,IF('C-MNS'!Y74="c",1,0))),0)</f>
        <v>0</v>
      </c>
      <c r="Z74" s="301">
        <f>IF(MNS!$H$8=2,IF('C-MNS'!Z74="NS",100,IF('C-MNS'!Z74="N",10,IF('C-MNS'!Z74="c",1,0))),0)</f>
        <v>0</v>
      </c>
      <c r="AA74" s="301">
        <f>IF(MNS!H$8=3,IF('C-MNS'!AA74="NS",100,IF('C-MNS'!AA74="N",10,IF('C-MNS'!AA74="c",1,0))),0)</f>
        <v>0</v>
      </c>
      <c r="AB74" s="301">
        <f>IF(MNS!$I$8=1,IF('C-MNS'!AB74="NS",100,IF('C-MNS'!AB74="N",10,IF('C-MNS'!AB74="c",1,0))),0)</f>
        <v>0</v>
      </c>
      <c r="AC74" s="301">
        <f>IF(MNS!$I$8=2,IF('C-MNS'!AC74="NS",100,IF('C-MNS'!AC74="N",10,IF('C-MNS'!AC74="c",1,0))),0)</f>
        <v>0</v>
      </c>
      <c r="AD74" s="301">
        <f>IF(MNS!I$8=3,IF('C-MNS'!AD74="NS",100,IF('C-MNS'!AD74="N",10,IF('C-MNS'!AD74="c",1,0))),0)</f>
        <v>0</v>
      </c>
      <c r="AE74" s="301">
        <f>IF(MNS!$J$8=1,IF('C-MNS'!AE74="NS",100,IF('C-MNS'!AE74="N",10,IF('C-MNS'!AE74="c",1,0))),0)</f>
        <v>0</v>
      </c>
      <c r="AF74" s="301">
        <f>IF(MNS!$J$8=2,IF('C-MNS'!AF74="NS",100,IF('C-MNS'!AF74="N",10,IF('C-MNS'!AF74="c",1,0))),0)</f>
        <v>0</v>
      </c>
      <c r="AG74" s="301">
        <f>IF(MNS!J$8=3,IF('C-MNS'!AG74="NS",100,IF('C-MNS'!AG74="N",10,IF('C-MNS'!AG74="c",1,0))),0)</f>
        <v>0</v>
      </c>
      <c r="AH74" s="301">
        <f>IF(MNS!$K$8=1,IF('C-MNS'!AH74="NS",100,IF('C-MNS'!AH74="N",10,IF('C-MNS'!AH74="c",1,0))),0)</f>
        <v>0</v>
      </c>
      <c r="AI74" s="301">
        <f>IF(MNS!$K$8=2,IF('C-MNS'!AI74="NS",100,IF('C-MNS'!AI74="N",10,IF('C-MNS'!AI74="c",1,0))),0)</f>
        <v>0</v>
      </c>
      <c r="AJ74" s="301">
        <f>IF(MNS!K$8=3,IF('C-MNS'!AJ74="NS",100,IF('C-MNS'!AJ74="N",10,IF('C-MNS'!AJ74="c",1,0))),0)</f>
        <v>0</v>
      </c>
      <c r="AK74" s="301">
        <f>IF(MNS!$L$8=1,IF('C-MNS'!AK74="NS",100,IF('C-MNS'!AK74="N",10,IF('C-MNS'!AK74="c",1,0))),0)</f>
        <v>0</v>
      </c>
      <c r="AL74" s="301">
        <f>IF(MNS!$L$8=2,IF('C-MNS'!AL74="NS",100,IF('C-MNS'!AL74="N",10,IF('C-MNS'!AL74="c",1,0))),0)</f>
        <v>0</v>
      </c>
      <c r="AM74" s="301">
        <f>IF(MNS!L$8=3,IF('C-MNS'!AM74="NS",100,IF('C-MNS'!AM74="N",10,IF('C-MNS'!AM74="c",1,0))),0)</f>
        <v>0</v>
      </c>
      <c r="AN74" s="301">
        <f>IF(MNS!$M$8=1,IF('C-MNS'!AN74="NS",100,IF('C-MNS'!AN74="N",10,IF('C-MNS'!AN74="c",1,0))),0)</f>
        <v>0</v>
      </c>
      <c r="AO74" s="301">
        <f>IF(MNS!$M$8=2,IF('C-MNS'!AO74="NS",100,IF('C-MNS'!AO74="N",10,IF('C-MNS'!AO74="c",1,0))),0)</f>
        <v>0</v>
      </c>
      <c r="AP74" s="301">
        <f>IF(MNS!M$8=3,IF('C-MNS'!AP74="NS",100,IF('C-MNS'!AP74="N",10,IF('C-MNS'!AP74="c",1,0))),0)</f>
        <v>0</v>
      </c>
      <c r="AQ74" s="301">
        <f>IF(MNS!$O$8=1,IF('C-MNS'!AQ74="NS",100,IF('C-MNS'!AQ74="N",10,IF('C-MNS'!AQ74="c",1,0))),0)</f>
        <v>0</v>
      </c>
      <c r="AR74" s="301">
        <f>IF(MNS!$O$8=2,IF('C-MNS'!AR74="NS",100,IF('C-MNS'!AR74="N",10,IF('C-MNS'!AR74="c",1,0))),0)</f>
        <v>0</v>
      </c>
      <c r="AS74" s="301">
        <f>IF(MNS!O$8=3,IF('C-MNS'!AS74="NS",100,IF('C-MNS'!AS74="N",10,IF('C-MNS'!AS74="c",1,0))),0)</f>
        <v>0</v>
      </c>
      <c r="AT74" s="301">
        <f>IF(MNS!$Z$8=1,IF('C-MNS'!AT74="NS",100,IF('C-MNS'!AT74="N",10,IF('C-MNS'!AT74="c",1,0))),0)</f>
        <v>0</v>
      </c>
      <c r="AU74" s="301">
        <f>IF(MNS!$Z$8=2,IF('C-MNS'!AU74="NS",100,IF('C-MNS'!AU74="N",10,IF('C-MNS'!AU74="c",1,0))),0)</f>
        <v>0</v>
      </c>
      <c r="AV74" s="301">
        <f>IF(MNS!Z$8=3,IF('C-MNS'!AV74="NS",100,IF('C-MNS'!AV74="N",10,IF('C-MNS'!AV74="c",1,0))),0)</f>
        <v>0</v>
      </c>
      <c r="AW74" s="301">
        <f>IF(MNS!$AH$8=1,IF('C-MNS'!AW74="NS",100,IF('C-MNS'!AW74="N",10,IF('C-MNS'!AW74="c",1,0))),0)</f>
        <v>0</v>
      </c>
      <c r="AX74" s="301">
        <f>IF(MNS!$AH$8=2,IF('C-MNS'!AX74="NS",100,IF('C-MNS'!AX74="N",10,IF('C-MNS'!AX74="c",1,0))),0)</f>
        <v>0</v>
      </c>
      <c r="AY74" s="301">
        <f>IF(MNS!$AH$8=3,IF('C-MNS'!AY74="NS",100,IF('C-MNS'!AY74="N",10,IF('C-MNS'!AY74="c",1,0))),0)</f>
        <v>0</v>
      </c>
      <c r="AZ74" s="302">
        <f t="shared" si="0"/>
        <v>0</v>
      </c>
      <c r="BA74" s="302">
        <f t="shared" si="1"/>
        <v>0</v>
      </c>
      <c r="BB74" s="302">
        <f t="shared" si="2"/>
        <v>0</v>
      </c>
      <c r="BC74" s="302">
        <f t="shared" si="3"/>
        <v>0</v>
      </c>
      <c r="BD74" s="303">
        <f>IF(AZ74&gt;0,IF(Perf_potenziale!AZ74&gt;0,IF(BA74&gt;=1,1,IF(BB74&gt;=Perf_potenziale!BB74,1,IF(BB74&gt;0,0.5,IF(BC74&gt;0,0.3,0)))),0),0)</f>
        <v>0</v>
      </c>
      <c r="BE74" s="303">
        <f>IF(BD74=1,3,IF(BD73=1,2,IF(BD72=1,1,0)))</f>
        <v>0</v>
      </c>
      <c r="BF74" s="304">
        <f>IF(BE74=0,BD74+BD73*0.1+BD72*0.01,0)</f>
        <v>0</v>
      </c>
      <c r="BG74" s="254"/>
      <c r="BH74" s="254"/>
      <c r="BI74" s="254"/>
      <c r="BJ74" s="99"/>
      <c r="BK74" s="254"/>
      <c r="BL74" s="342"/>
    </row>
    <row r="75" spans="1:64" ht="15.75" customHeight="1" thickBot="1">
      <c r="A75" s="590"/>
      <c r="B75" s="555"/>
      <c r="C75" s="585" t="s">
        <v>469</v>
      </c>
      <c r="D75" s="576" t="s">
        <v>146</v>
      </c>
      <c r="E75" s="322" t="s">
        <v>373</v>
      </c>
      <c r="F75" s="316" t="s">
        <v>470</v>
      </c>
      <c r="G75" s="276">
        <f>IF(MNS!$B$8=1,IF('C-MNS'!G75="NS",100,IF('C-MNS'!G75="N",10,IF('C-MNS'!G75="c",1,0))),0)</f>
        <v>0</v>
      </c>
      <c r="H75" s="276">
        <f>IF(MNS!$B$8=2,IF('C-MNS'!H75="NS",100,IF('C-MNS'!H75="N",10,IF('C-MNS'!H75="c",1,0))),0)</f>
        <v>0</v>
      </c>
      <c r="I75" s="276">
        <f>IF(MNS!B$8=3,IF('C-MNS'!I75="NS",100,IF('C-MNS'!I75="N",10,IF('C-MNS'!I75="c",1,0))),0)</f>
        <v>0</v>
      </c>
      <c r="J75" s="276">
        <f>IF(MNS!$C$8=1,IF('C-MNS'!J75="NS",100,IF('C-MNS'!J75="N",10,IF('C-MNS'!J75="c",1,0))),0)</f>
        <v>0</v>
      </c>
      <c r="K75" s="276">
        <f>IF(MNS!$C$8=2,IF('C-MNS'!K75="NS",100,IF('C-MNS'!K75="N",10,IF('C-MNS'!K75="c",1,0))),0)</f>
        <v>0</v>
      </c>
      <c r="L75" s="276">
        <f>IF(MNS!C$8=3,IF('C-MNS'!L75="NS",100,IF('C-MNS'!L75="N",10,IF('C-MNS'!L75="c",1,0))),0)</f>
        <v>0</v>
      </c>
      <c r="M75" s="276">
        <f>IF(MNS!$D$8=1,IF('C-MNS'!M75="NS",100,IF('C-MNS'!M75="N",10,IF('C-MNS'!M75="c",1,0))),0)</f>
        <v>0</v>
      </c>
      <c r="N75" s="276">
        <f>IF(MNS!$D$8=2,IF('C-MNS'!N75="NS",100,IF('C-MNS'!N75="N",10,IF('C-MNS'!N75="c",1,0))),0)</f>
        <v>0</v>
      </c>
      <c r="O75" s="276">
        <f>IF(MNS!D$8=3,IF('C-MNS'!O75="NS",100,IF('C-MNS'!O75="N",10,IF('C-MNS'!O75="c",1,0))),0)</f>
        <v>0</v>
      </c>
      <c r="P75" s="276">
        <f>IF(MNS!$E$8=1,IF('C-MNS'!P75="NS",100,IF('C-MNS'!P75="N",10,IF('C-MNS'!P75="c",1,0))),0)</f>
        <v>0</v>
      </c>
      <c r="Q75" s="276">
        <f>IF(MNS!$E$8=2,IF('C-MNS'!Q75="NS",100,IF('C-MNS'!Q75="N",10,IF('C-MNS'!Q75="c",1,0))),0)</f>
        <v>0</v>
      </c>
      <c r="R75" s="276">
        <f>IF(MNS!E$8=3,IF('C-MNS'!R75="NS",100,IF('C-MNS'!R75="N",10,IF('C-MNS'!R75="c",1,0))),0)</f>
        <v>0</v>
      </c>
      <c r="S75" s="276">
        <f>IF(MNS!$F$8=1,IF('C-MNS'!S75="NS",100,IF('C-MNS'!S75="N",10,IF('C-MNS'!S75="c",1,0))),0)</f>
        <v>0</v>
      </c>
      <c r="T75" s="276">
        <f>IF(MNS!$F$8=2,IF('C-MNS'!T75="NS",100,IF('C-MNS'!T75="N",10,IF('C-MNS'!T75="c",1,0))),0)</f>
        <v>0</v>
      </c>
      <c r="U75" s="276">
        <f>IF(MNS!F$8=3,IF('C-MNS'!U75="NS",100,IF('C-MNS'!U75="N",10,IF('C-MNS'!U75="c",1,0))),0)</f>
        <v>0</v>
      </c>
      <c r="V75" s="276">
        <f>IF(MNS!$G$8=1,IF('C-MNS'!V75="NS",100,IF('C-MNS'!V75="N",10,IF('C-MNS'!V75="c",1,0))),0)</f>
        <v>0</v>
      </c>
      <c r="W75" s="276">
        <f>IF(MNS!$G$8=2,IF('C-MNS'!W75="NS",100,IF('C-MNS'!W75="N",10,IF('C-MNS'!W75="c",1,0))),0)</f>
        <v>0</v>
      </c>
      <c r="X75" s="276">
        <f>IF(MNS!G$8=3,IF('C-MNS'!X75="NS",100,IF('C-MNS'!X75="N",10,IF('C-MNS'!X75="c",1,0))),0)</f>
        <v>0</v>
      </c>
      <c r="Y75" s="276">
        <f>IF(MNS!$H$8=1,IF('C-MNS'!Y75="NS",100,IF('C-MNS'!Y75="N",10,IF('C-MNS'!Y75="c",1,0))),0)</f>
        <v>0</v>
      </c>
      <c r="Z75" s="276">
        <f>IF(MNS!$H$8=2,IF('C-MNS'!Z75="NS",100,IF('C-MNS'!Z75="N",10,IF('C-MNS'!Z75="c",1,0))),0)</f>
        <v>0</v>
      </c>
      <c r="AA75" s="276">
        <f>IF(MNS!H$8=3,IF('C-MNS'!AA75="NS",100,IF('C-MNS'!AA75="N",10,IF('C-MNS'!AA75="c",1,0))),0)</f>
        <v>0</v>
      </c>
      <c r="AB75" s="276">
        <f>IF(MNS!$I$8=1,IF('C-MNS'!AB75="NS",100,IF('C-MNS'!AB75="N",10,IF('C-MNS'!AB75="c",1,0))),0)</f>
        <v>0</v>
      </c>
      <c r="AC75" s="276">
        <f>IF(MNS!$I$8=2,IF('C-MNS'!AC75="NS",100,IF('C-MNS'!AC75="N",10,IF('C-MNS'!AC75="c",1,0))),0)</f>
        <v>0</v>
      </c>
      <c r="AD75" s="276">
        <f>IF(MNS!I$8=3,IF('C-MNS'!AD75="NS",100,IF('C-MNS'!AD75="N",10,IF('C-MNS'!AD75="c",1,0))),0)</f>
        <v>0</v>
      </c>
      <c r="AE75" s="276">
        <f>IF(MNS!$J$8=1,IF('C-MNS'!AE75="NS",100,IF('C-MNS'!AE75="N",10,IF('C-MNS'!AE75="c",1,0))),0)</f>
        <v>0</v>
      </c>
      <c r="AF75" s="276">
        <f>IF(MNS!$J$8=2,IF('C-MNS'!AF75="NS",100,IF('C-MNS'!AF75="N",10,IF('C-MNS'!AF75="c",1,0))),0)</f>
        <v>0</v>
      </c>
      <c r="AG75" s="276">
        <f>IF(MNS!J$8=3,IF('C-MNS'!AG75="NS",100,IF('C-MNS'!AG75="N",10,IF('C-MNS'!AG75="c",1,0))),0)</f>
        <v>0</v>
      </c>
      <c r="AH75" s="276">
        <f>IF(MNS!$K$8=1,IF('C-MNS'!AH75="NS",100,IF('C-MNS'!AH75="N",10,IF('C-MNS'!AH75="c",1,0))),0)</f>
        <v>0</v>
      </c>
      <c r="AI75" s="276">
        <f>IF(MNS!$K$8=2,IF('C-MNS'!AI75="NS",100,IF('C-MNS'!AI75="N",10,IF('C-MNS'!AI75="c",1,0))),0)</f>
        <v>0</v>
      </c>
      <c r="AJ75" s="276">
        <f>IF(MNS!K$8=3,IF('C-MNS'!AJ75="NS",100,IF('C-MNS'!AJ75="N",10,IF('C-MNS'!AJ75="c",1,0))),0)</f>
        <v>0</v>
      </c>
      <c r="AK75" s="276">
        <f>IF(MNS!$L$8=1,IF('C-MNS'!AK75="NS",100,IF('C-MNS'!AK75="N",10,IF('C-MNS'!AK75="c",1,0))),0)</f>
        <v>0</v>
      </c>
      <c r="AL75" s="276">
        <f>IF(MNS!$L$8=2,IF('C-MNS'!AL75="NS",100,IF('C-MNS'!AL75="N",10,IF('C-MNS'!AL75="c",1,0))),0)</f>
        <v>0</v>
      </c>
      <c r="AM75" s="276">
        <f>IF(MNS!L$8=3,IF('C-MNS'!AM75="NS",100,IF('C-MNS'!AM75="N",10,IF('C-MNS'!AM75="c",1,0))),0)</f>
        <v>0</v>
      </c>
      <c r="AN75" s="276">
        <f>IF(MNS!$M$8=1,IF('C-MNS'!AN75="NS",100,IF('C-MNS'!AN75="N",10,IF('C-MNS'!AN75="c",1,0))),0)</f>
        <v>0</v>
      </c>
      <c r="AO75" s="276">
        <f>IF(MNS!$M$8=2,IF('C-MNS'!AO75="NS",100,IF('C-MNS'!AO75="N",10,IF('C-MNS'!AO75="c",1,0))),0)</f>
        <v>0</v>
      </c>
      <c r="AP75" s="276">
        <f>IF(MNS!M$8=3,IF('C-MNS'!AP75="NS",100,IF('C-MNS'!AP75="N",10,IF('C-MNS'!AP75="c",1,0))),0)</f>
        <v>0</v>
      </c>
      <c r="AQ75" s="276">
        <f>IF(MNS!$O$8=1,IF('C-MNS'!AQ75="NS",100,IF('C-MNS'!AQ75="N",10,IF('C-MNS'!AQ75="c",1,0))),0)</f>
        <v>0</v>
      </c>
      <c r="AR75" s="276">
        <f>IF(MNS!$O$8=2,IF('C-MNS'!AR75="NS",100,IF('C-MNS'!AR75="N",10,IF('C-MNS'!AR75="c",1,0))),0)</f>
        <v>0</v>
      </c>
      <c r="AS75" s="276">
        <f>IF(MNS!O$8=3,IF('C-MNS'!AS75="NS",100,IF('C-MNS'!AS75="N",10,IF('C-MNS'!AS75="c",1,0))),0)</f>
        <v>0</v>
      </c>
      <c r="AT75" s="276">
        <f>IF(MNS!$Z$8=1,IF('C-MNS'!AT75="NS",100,IF('C-MNS'!AT75="N",10,IF('C-MNS'!AT75="c",1,0))),0)</f>
        <v>0</v>
      </c>
      <c r="AU75" s="276">
        <f>IF(MNS!$Z$8=2,IF('C-MNS'!AU75="NS",100,IF('C-MNS'!AU75="N",10,IF('C-MNS'!AU75="c",1,0))),0)</f>
        <v>0</v>
      </c>
      <c r="AV75" s="276">
        <f>IF(MNS!Z$8=3,IF('C-MNS'!AV75="NS",100,IF('C-MNS'!AV75="N",10,IF('C-MNS'!AV75="c",1,0))),0)</f>
        <v>0</v>
      </c>
      <c r="AW75" s="276">
        <f>IF(MNS!$AH$8=1,IF('C-MNS'!AW75="NS",100,IF('C-MNS'!AW75="N",10,IF('C-MNS'!AW75="c",1,0))),0)</f>
        <v>0</v>
      </c>
      <c r="AX75" s="276">
        <f>IF(MNS!$AH$8=2,IF('C-MNS'!AX75="NS",100,IF('C-MNS'!AX75="N",10,IF('C-MNS'!AX75="c",1,0))),0)</f>
        <v>0</v>
      </c>
      <c r="AY75" s="276">
        <f>IF(MNS!$AH$8=3,IF('C-MNS'!AY75="NS",100,IF('C-MNS'!AY75="N",10,IF('C-MNS'!AY75="c",1,0))),0)</f>
        <v>0</v>
      </c>
      <c r="AZ75" s="260">
        <f t="shared" si="0"/>
        <v>0</v>
      </c>
      <c r="BA75" s="260">
        <f t="shared" si="1"/>
        <v>0</v>
      </c>
      <c r="BB75" s="260">
        <f t="shared" si="2"/>
        <v>0</v>
      </c>
      <c r="BC75" s="260">
        <f t="shared" si="3"/>
        <v>0</v>
      </c>
      <c r="BD75" s="262">
        <f>IF(AZ75&gt;0,IF(Perf_potenziale!AZ75&gt;0,IF(BA75&gt;=1,1,IF(BB75&gt;=Perf_potenziale!BB75,1,IF(BB75&gt;0,0.5,IF(BC75&gt;0,0.3,0)))),0),0)</f>
        <v>0</v>
      </c>
      <c r="BE75" s="262"/>
      <c r="BF75" s="277"/>
      <c r="BG75" s="254"/>
      <c r="BH75" s="254"/>
      <c r="BI75" s="254"/>
      <c r="BJ75" s="99"/>
      <c r="BK75" s="254"/>
      <c r="BL75" s="342"/>
    </row>
    <row r="76" spans="1:64" ht="15.75" customHeight="1" thickBot="1">
      <c r="A76" s="590"/>
      <c r="B76" s="555"/>
      <c r="C76" s="541"/>
      <c r="D76" s="547"/>
      <c r="E76" s="323" t="s">
        <v>375</v>
      </c>
      <c r="F76" s="317" t="s">
        <v>471</v>
      </c>
      <c r="G76" s="252">
        <f>IF(MNS!$B$8=1,IF('C-MNS'!G76="NS",100,IF('C-MNS'!G76="N",10,IF('C-MNS'!G76="c",1,0))),0)</f>
        <v>0</v>
      </c>
      <c r="H76" s="252">
        <f>IF(MNS!$B$8=2,IF('C-MNS'!H76="NS",100,IF('C-MNS'!H76="N",10,IF('C-MNS'!H76="c",1,0))),0)</f>
        <v>0</v>
      </c>
      <c r="I76" s="252">
        <f>IF(MNS!B$8=3,IF('C-MNS'!I76="NS",100,IF('C-MNS'!I76="N",10,IF('C-MNS'!I76="c",1,0))),0)</f>
        <v>0</v>
      </c>
      <c r="J76" s="252">
        <f>IF(MNS!$C$8=1,IF('C-MNS'!J76="NS",100,IF('C-MNS'!J76="N",10,IF('C-MNS'!J76="c",1,0))),0)</f>
        <v>0</v>
      </c>
      <c r="K76" s="252">
        <f>IF(MNS!$C$8=2,IF('C-MNS'!K76="NS",100,IF('C-MNS'!K76="N",10,IF('C-MNS'!K76="c",1,0))),0)</f>
        <v>0</v>
      </c>
      <c r="L76" s="252">
        <f>IF(MNS!C$8=3,IF('C-MNS'!L76="NS",100,IF('C-MNS'!L76="N",10,IF('C-MNS'!L76="c",1,0))),0)</f>
        <v>0</v>
      </c>
      <c r="M76" s="252">
        <f>IF(MNS!$D$8=1,IF('C-MNS'!M76="NS",100,IF('C-MNS'!M76="N",10,IF('C-MNS'!M76="c",1,0))),0)</f>
        <v>0</v>
      </c>
      <c r="N76" s="252">
        <f>IF(MNS!$D$8=2,IF('C-MNS'!N76="NS",100,IF('C-MNS'!N76="N",10,IF('C-MNS'!N76="c",1,0))),0)</f>
        <v>0</v>
      </c>
      <c r="O76" s="252">
        <f>IF(MNS!D$8=3,IF('C-MNS'!O76="NS",100,IF('C-MNS'!O76="N",10,IF('C-MNS'!O76="c",1,0))),0)</f>
        <v>0</v>
      </c>
      <c r="P76" s="252">
        <f>IF(MNS!$E$8=1,IF('C-MNS'!P76="NS",100,IF('C-MNS'!P76="N",10,IF('C-MNS'!P76="c",1,0))),0)</f>
        <v>0</v>
      </c>
      <c r="Q76" s="252">
        <f>IF(MNS!$E$8=2,IF('C-MNS'!Q76="NS",100,IF('C-MNS'!Q76="N",10,IF('C-MNS'!Q76="c",1,0))),0)</f>
        <v>0</v>
      </c>
      <c r="R76" s="252">
        <f>IF(MNS!E$8=3,IF('C-MNS'!R76="NS",100,IF('C-MNS'!R76="N",10,IF('C-MNS'!R76="c",1,0))),0)</f>
        <v>0</v>
      </c>
      <c r="S76" s="252">
        <f>IF(MNS!$F$8=1,IF('C-MNS'!S76="NS",100,IF('C-MNS'!S76="N",10,IF('C-MNS'!S76="c",1,0))),0)</f>
        <v>0</v>
      </c>
      <c r="T76" s="252">
        <f>IF(MNS!$F$8=2,IF('C-MNS'!T76="NS",100,IF('C-MNS'!T76="N",10,IF('C-MNS'!T76="c",1,0))),0)</f>
        <v>0</v>
      </c>
      <c r="U76" s="252">
        <f>IF(MNS!F$8=3,IF('C-MNS'!U76="NS",100,IF('C-MNS'!U76="N",10,IF('C-MNS'!U76="c",1,0))),0)</f>
        <v>0</v>
      </c>
      <c r="V76" s="252">
        <f>IF(MNS!$G$8=1,IF('C-MNS'!V76="NS",100,IF('C-MNS'!V76="N",10,IF('C-MNS'!V76="c",1,0))),0)</f>
        <v>0</v>
      </c>
      <c r="W76" s="252">
        <f>IF(MNS!$G$8=2,IF('C-MNS'!W76="NS",100,IF('C-MNS'!W76="N",10,IF('C-MNS'!W76="c",1,0))),0)</f>
        <v>0</v>
      </c>
      <c r="X76" s="252">
        <f>IF(MNS!G$8=3,IF('C-MNS'!X76="NS",100,IF('C-MNS'!X76="N",10,IF('C-MNS'!X76="c",1,0))),0)</f>
        <v>0</v>
      </c>
      <c r="Y76" s="252">
        <f>IF(MNS!$H$8=1,IF('C-MNS'!Y76="NS",100,IF('C-MNS'!Y76="N",10,IF('C-MNS'!Y76="c",1,0))),0)</f>
        <v>0</v>
      </c>
      <c r="Z76" s="252">
        <f>IF(MNS!$H$8=2,IF('C-MNS'!Z76="NS",100,IF('C-MNS'!Z76="N",10,IF('C-MNS'!Z76="c",1,0))),0)</f>
        <v>0</v>
      </c>
      <c r="AA76" s="252">
        <f>IF(MNS!H$8=3,IF('C-MNS'!AA76="NS",100,IF('C-MNS'!AA76="N",10,IF('C-MNS'!AA76="c",1,0))),0)</f>
        <v>0</v>
      </c>
      <c r="AB76" s="252">
        <f>IF(MNS!$I$8=1,IF('C-MNS'!AB76="NS",100,IF('C-MNS'!AB76="N",10,IF('C-MNS'!AB76="c",1,0))),0)</f>
        <v>0</v>
      </c>
      <c r="AC76" s="252">
        <f>IF(MNS!$I$8=2,IF('C-MNS'!AC76="NS",100,IF('C-MNS'!AC76="N",10,IF('C-MNS'!AC76="c",1,0))),0)</f>
        <v>0</v>
      </c>
      <c r="AD76" s="252">
        <f>IF(MNS!I$8=3,IF('C-MNS'!AD76="NS",100,IF('C-MNS'!AD76="N",10,IF('C-MNS'!AD76="c",1,0))),0)</f>
        <v>0</v>
      </c>
      <c r="AE76" s="252">
        <f>IF(MNS!$J$8=1,IF('C-MNS'!AE76="NS",100,IF('C-MNS'!AE76="N",10,IF('C-MNS'!AE76="c",1,0))),0)</f>
        <v>0</v>
      </c>
      <c r="AF76" s="252">
        <f>IF(MNS!$J$8=2,IF('C-MNS'!AF76="NS",100,IF('C-MNS'!AF76="N",10,IF('C-MNS'!AF76="c",1,0))),0)</f>
        <v>0</v>
      </c>
      <c r="AG76" s="252">
        <f>IF(MNS!J$8=3,IF('C-MNS'!AG76="NS",100,IF('C-MNS'!AG76="N",10,IF('C-MNS'!AG76="c",1,0))),0)</f>
        <v>0</v>
      </c>
      <c r="AH76" s="252">
        <f>IF(MNS!$K$8=1,IF('C-MNS'!AH76="NS",100,IF('C-MNS'!AH76="N",10,IF('C-MNS'!AH76="c",1,0))),0)</f>
        <v>0</v>
      </c>
      <c r="AI76" s="252">
        <f>IF(MNS!$K$8=2,IF('C-MNS'!AI76="NS",100,IF('C-MNS'!AI76="N",10,IF('C-MNS'!AI76="c",1,0))),0)</f>
        <v>0</v>
      </c>
      <c r="AJ76" s="252">
        <f>IF(MNS!K$8=3,IF('C-MNS'!AJ76="NS",100,IF('C-MNS'!AJ76="N",10,IF('C-MNS'!AJ76="c",1,0))),0)</f>
        <v>0</v>
      </c>
      <c r="AK76" s="252">
        <f>IF(MNS!$L$8=1,IF('C-MNS'!AK76="NS",100,IF('C-MNS'!AK76="N",10,IF('C-MNS'!AK76="c",1,0))),0)</f>
        <v>0</v>
      </c>
      <c r="AL76" s="252">
        <f>IF(MNS!$L$8=2,IF('C-MNS'!AL76="NS",100,IF('C-MNS'!AL76="N",10,IF('C-MNS'!AL76="c",1,0))),0)</f>
        <v>0</v>
      </c>
      <c r="AM76" s="252">
        <f>IF(MNS!L$8=3,IF('C-MNS'!AM76="NS",100,IF('C-MNS'!AM76="N",10,IF('C-MNS'!AM76="c",1,0))),0)</f>
        <v>0</v>
      </c>
      <c r="AN76" s="252">
        <f>IF(MNS!$M$8=1,IF('C-MNS'!AN76="NS",100,IF('C-MNS'!AN76="N",10,IF('C-MNS'!AN76="c",1,0))),0)</f>
        <v>0</v>
      </c>
      <c r="AO76" s="252">
        <f>IF(MNS!$M$8=2,IF('C-MNS'!AO76="NS",100,IF('C-MNS'!AO76="N",10,IF('C-MNS'!AO76="c",1,0))),0)</f>
        <v>0</v>
      </c>
      <c r="AP76" s="252">
        <f>IF(MNS!M$8=3,IF('C-MNS'!AP76="NS",100,IF('C-MNS'!AP76="N",10,IF('C-MNS'!AP76="c",1,0))),0)</f>
        <v>0</v>
      </c>
      <c r="AQ76" s="252">
        <f>IF(MNS!$O$8=1,IF('C-MNS'!AQ76="NS",100,IF('C-MNS'!AQ76="N",10,IF('C-MNS'!AQ76="c",1,0))),0)</f>
        <v>0</v>
      </c>
      <c r="AR76" s="252">
        <f>IF(MNS!$O$8=2,IF('C-MNS'!AR76="NS",100,IF('C-MNS'!AR76="N",10,IF('C-MNS'!AR76="c",1,0))),0)</f>
        <v>0</v>
      </c>
      <c r="AS76" s="252">
        <f>IF(MNS!O$8=3,IF('C-MNS'!AS76="NS",100,IF('C-MNS'!AS76="N",10,IF('C-MNS'!AS76="c",1,0))),0)</f>
        <v>0</v>
      </c>
      <c r="AT76" s="252">
        <f>IF(MNS!$Z$8=1,IF('C-MNS'!AT76="NS",100,IF('C-MNS'!AT76="N",10,IF('C-MNS'!AT76="c",1,0))),0)</f>
        <v>0</v>
      </c>
      <c r="AU76" s="252">
        <f>IF(MNS!$Z$8=2,IF('C-MNS'!AU76="NS",100,IF('C-MNS'!AU76="N",10,IF('C-MNS'!AU76="c",1,0))),0)</f>
        <v>0</v>
      </c>
      <c r="AV76" s="252">
        <f>IF(MNS!Z$8=3,IF('C-MNS'!AV76="NS",100,IF('C-MNS'!AV76="N",10,IF('C-MNS'!AV76="c",1,0))),0)</f>
        <v>0</v>
      </c>
      <c r="AW76" s="252">
        <f>IF(MNS!$AH$8=1,IF('C-MNS'!AW76="NS",100,IF('C-MNS'!AW76="N",10,IF('C-MNS'!AW76="c",1,0))),0)</f>
        <v>0</v>
      </c>
      <c r="AX76" s="252">
        <f>IF(MNS!$AH$8=2,IF('C-MNS'!AX76="NS",100,IF('C-MNS'!AX76="N",10,IF('C-MNS'!AX76="c",1,0))),0)</f>
        <v>0</v>
      </c>
      <c r="AY76" s="252">
        <f>IF(MNS!$AH$8=3,IF('C-MNS'!AY76="NS",100,IF('C-MNS'!AY76="N",10,IF('C-MNS'!AY76="c",1,0))),0)</f>
        <v>0</v>
      </c>
      <c r="AZ76" s="253">
        <f t="shared" si="0"/>
        <v>0</v>
      </c>
      <c r="BA76" s="253">
        <f t="shared" si="1"/>
        <v>0</v>
      </c>
      <c r="BB76" s="253">
        <f t="shared" si="2"/>
        <v>0</v>
      </c>
      <c r="BC76" s="253">
        <f t="shared" si="3"/>
        <v>0</v>
      </c>
      <c r="BD76" s="255">
        <f>IF(AZ76&gt;0,IF(Perf_potenziale!AZ76&gt;0,IF(BA76&gt;=1,1,IF(BB76&gt;=Perf_potenziale!BB76,1,IF(BB76&gt;0,0.5,IF(BC76&gt;0,0.3,0)))),0),0)</f>
        <v>0</v>
      </c>
      <c r="BE76" s="255"/>
      <c r="BF76" s="263"/>
      <c r="BG76" s="254"/>
      <c r="BH76" s="254"/>
      <c r="BI76" s="254"/>
      <c r="BJ76" s="99"/>
      <c r="BK76" s="254"/>
      <c r="BL76" s="342"/>
    </row>
    <row r="77" spans="1:64" ht="15.75" customHeight="1">
      <c r="A77" s="590"/>
      <c r="B77" s="555"/>
      <c r="C77" s="542"/>
      <c r="D77" s="548"/>
      <c r="E77" s="324" t="s">
        <v>377</v>
      </c>
      <c r="F77" s="313" t="s">
        <v>472</v>
      </c>
      <c r="G77" s="280">
        <f>IF(MNS!$B$8=1,IF('C-MNS'!G77="NS",100,IF('C-MNS'!G77="N",10,IF('C-MNS'!G77="c",1,0))),0)</f>
        <v>0</v>
      </c>
      <c r="H77" s="280">
        <f>IF(MNS!$B$8=2,IF('C-MNS'!H77="NS",100,IF('C-MNS'!H77="N",10,IF('C-MNS'!H77="c",1,0))),0)</f>
        <v>0</v>
      </c>
      <c r="I77" s="280">
        <f>IF(MNS!B$8=3,IF('C-MNS'!I77="NS",100,IF('C-MNS'!I77="N",10,IF('C-MNS'!I77="c",1,0))),0)</f>
        <v>0</v>
      </c>
      <c r="J77" s="280">
        <f>IF(MNS!$C$8=1,IF('C-MNS'!J77="NS",100,IF('C-MNS'!J77="N",10,IF('C-MNS'!J77="c",1,0))),0)</f>
        <v>0</v>
      </c>
      <c r="K77" s="280">
        <f>IF(MNS!$C$8=2,IF('C-MNS'!K77="NS",100,IF('C-MNS'!K77="N",10,IF('C-MNS'!K77="c",1,0))),0)</f>
        <v>0</v>
      </c>
      <c r="L77" s="280">
        <f>IF(MNS!C$8=3,IF('C-MNS'!L77="NS",100,IF('C-MNS'!L77="N",10,IF('C-MNS'!L77="c",1,0))),0)</f>
        <v>0</v>
      </c>
      <c r="M77" s="280">
        <f>IF(MNS!$D$8=1,IF('C-MNS'!M77="NS",100,IF('C-MNS'!M77="N",10,IF('C-MNS'!M77="c",1,0))),0)</f>
        <v>0</v>
      </c>
      <c r="N77" s="280">
        <f>IF(MNS!$D$8=2,IF('C-MNS'!N77="NS",100,IF('C-MNS'!N77="N",10,IF('C-MNS'!N77="c",1,0))),0)</f>
        <v>0</v>
      </c>
      <c r="O77" s="280">
        <f>IF(MNS!D$8=3,IF('C-MNS'!O77="NS",100,IF('C-MNS'!O77="N",10,IF('C-MNS'!O77="c",1,0))),0)</f>
        <v>0</v>
      </c>
      <c r="P77" s="280">
        <f>IF(MNS!$E$8=1,IF('C-MNS'!P77="NS",100,IF('C-MNS'!P77="N",10,IF('C-MNS'!P77="c",1,0))),0)</f>
        <v>0</v>
      </c>
      <c r="Q77" s="280">
        <f>IF(MNS!$E$8=2,IF('C-MNS'!Q77="NS",100,IF('C-MNS'!Q77="N",10,IF('C-MNS'!Q77="c",1,0))),0)</f>
        <v>0</v>
      </c>
      <c r="R77" s="280">
        <f>IF(MNS!E$8=3,IF('C-MNS'!R77="NS",100,IF('C-MNS'!R77="N",10,IF('C-MNS'!R77="c",1,0))),0)</f>
        <v>0</v>
      </c>
      <c r="S77" s="280">
        <f>IF(MNS!$F$8=1,IF('C-MNS'!S77="NS",100,IF('C-MNS'!S77="N",10,IF('C-MNS'!S77="c",1,0))),0)</f>
        <v>0</v>
      </c>
      <c r="T77" s="280">
        <f>IF(MNS!$F$8=2,IF('C-MNS'!T77="NS",100,IF('C-MNS'!T77="N",10,IF('C-MNS'!T77="c",1,0))),0)</f>
        <v>0</v>
      </c>
      <c r="U77" s="280">
        <f>IF(MNS!F$8=3,IF('C-MNS'!U77="NS",100,IF('C-MNS'!U77="N",10,IF('C-MNS'!U77="c",1,0))),0)</f>
        <v>0</v>
      </c>
      <c r="V77" s="280">
        <f>IF(MNS!$G$8=1,IF('C-MNS'!V77="NS",100,IF('C-MNS'!V77="N",10,IF('C-MNS'!V77="c",1,0))),0)</f>
        <v>0</v>
      </c>
      <c r="W77" s="280">
        <f>IF(MNS!$G$8=2,IF('C-MNS'!W77="NS",100,IF('C-MNS'!W77="N",10,IF('C-MNS'!W77="c",1,0))),0)</f>
        <v>0</v>
      </c>
      <c r="X77" s="280">
        <f>IF(MNS!G$8=3,IF('C-MNS'!X77="NS",100,IF('C-MNS'!X77="N",10,IF('C-MNS'!X77="c",1,0))),0)</f>
        <v>0</v>
      </c>
      <c r="Y77" s="280">
        <f>IF(MNS!$H$8=1,IF('C-MNS'!Y77="NS",100,IF('C-MNS'!Y77="N",10,IF('C-MNS'!Y77="c",1,0))),0)</f>
        <v>0</v>
      </c>
      <c r="Z77" s="280">
        <f>IF(MNS!$H$8=2,IF('C-MNS'!Z77="NS",100,IF('C-MNS'!Z77="N",10,IF('C-MNS'!Z77="c",1,0))),0)</f>
        <v>0</v>
      </c>
      <c r="AA77" s="280">
        <f>IF(MNS!H$8=3,IF('C-MNS'!AA77="NS",100,IF('C-MNS'!AA77="N",10,IF('C-MNS'!AA77="c",1,0))),0)</f>
        <v>0</v>
      </c>
      <c r="AB77" s="280">
        <f>IF(MNS!$I$8=1,IF('C-MNS'!AB77="NS",100,IF('C-MNS'!AB77="N",10,IF('C-MNS'!AB77="c",1,0))),0)</f>
        <v>0</v>
      </c>
      <c r="AC77" s="280">
        <f>IF(MNS!$I$8=2,IF('C-MNS'!AC77="NS",100,IF('C-MNS'!AC77="N",10,IF('C-MNS'!AC77="c",1,0))),0)</f>
        <v>0</v>
      </c>
      <c r="AD77" s="280">
        <f>IF(MNS!I$8=3,IF('C-MNS'!AD77="NS",100,IF('C-MNS'!AD77="N",10,IF('C-MNS'!AD77="c",1,0))),0)</f>
        <v>0</v>
      </c>
      <c r="AE77" s="280">
        <f>IF(MNS!$J$8=1,IF('C-MNS'!AE77="NS",100,IF('C-MNS'!AE77="N",10,IF('C-MNS'!AE77="c",1,0))),0)</f>
        <v>0</v>
      </c>
      <c r="AF77" s="280">
        <f>IF(MNS!$J$8=2,IF('C-MNS'!AF77="NS",100,IF('C-MNS'!AF77="N",10,IF('C-MNS'!AF77="c",1,0))),0)</f>
        <v>0</v>
      </c>
      <c r="AG77" s="280">
        <f>IF(MNS!J$8=3,IF('C-MNS'!AG77="NS",100,IF('C-MNS'!AG77="N",10,IF('C-MNS'!AG77="c",1,0))),0)</f>
        <v>0</v>
      </c>
      <c r="AH77" s="280">
        <f>IF(MNS!$K$8=1,IF('C-MNS'!AH77="NS",100,IF('C-MNS'!AH77="N",10,IF('C-MNS'!AH77="c",1,0))),0)</f>
        <v>0</v>
      </c>
      <c r="AI77" s="280">
        <f>IF(MNS!$K$8=2,IF('C-MNS'!AI77="NS",100,IF('C-MNS'!AI77="N",10,IF('C-MNS'!AI77="c",1,0))),0)</f>
        <v>0</v>
      </c>
      <c r="AJ77" s="280">
        <f>IF(MNS!K$8=3,IF('C-MNS'!AJ77="NS",100,IF('C-MNS'!AJ77="N",10,IF('C-MNS'!AJ77="c",1,0))),0)</f>
        <v>0</v>
      </c>
      <c r="AK77" s="280">
        <f>IF(MNS!$L$8=1,IF('C-MNS'!AK77="NS",100,IF('C-MNS'!AK77="N",10,IF('C-MNS'!AK77="c",1,0))),0)</f>
        <v>0</v>
      </c>
      <c r="AL77" s="280">
        <f>IF(MNS!$L$8=2,IF('C-MNS'!AL77="NS",100,IF('C-MNS'!AL77="N",10,IF('C-MNS'!AL77="c",1,0))),0)</f>
        <v>0</v>
      </c>
      <c r="AM77" s="280">
        <f>IF(MNS!L$8=3,IF('C-MNS'!AM77="NS",100,IF('C-MNS'!AM77="N",10,IF('C-MNS'!AM77="c",1,0))),0)</f>
        <v>0</v>
      </c>
      <c r="AN77" s="280">
        <f>IF(MNS!$M$8=1,IF('C-MNS'!AN77="NS",100,IF('C-MNS'!AN77="N",10,IF('C-MNS'!AN77="c",1,0))),0)</f>
        <v>0</v>
      </c>
      <c r="AO77" s="280">
        <f>IF(MNS!$M$8=2,IF('C-MNS'!AO77="NS",100,IF('C-MNS'!AO77="N",10,IF('C-MNS'!AO77="c",1,0))),0)</f>
        <v>0</v>
      </c>
      <c r="AP77" s="280">
        <f>IF(MNS!M$8=3,IF('C-MNS'!AP77="NS",100,IF('C-MNS'!AP77="N",10,IF('C-MNS'!AP77="c",1,0))),0)</f>
        <v>0</v>
      </c>
      <c r="AQ77" s="280">
        <f>IF(MNS!$O$8=1,IF('C-MNS'!AQ77="NS",100,IF('C-MNS'!AQ77="N",10,IF('C-MNS'!AQ77="c",1,0))),0)</f>
        <v>0</v>
      </c>
      <c r="AR77" s="280">
        <f>IF(MNS!$O$8=2,IF('C-MNS'!AR77="NS",100,IF('C-MNS'!AR77="N",10,IF('C-MNS'!AR77="c",1,0))),0)</f>
        <v>0</v>
      </c>
      <c r="AS77" s="280">
        <f>IF(MNS!O$8=3,IF('C-MNS'!AS77="NS",100,IF('C-MNS'!AS77="N",10,IF('C-MNS'!AS77="c",1,0))),0)</f>
        <v>0</v>
      </c>
      <c r="AT77" s="280">
        <f>IF(MNS!$Z$8=1,IF('C-MNS'!AT77="NS",100,IF('C-MNS'!AT77="N",10,IF('C-MNS'!AT77="c",1,0))),0)</f>
        <v>0</v>
      </c>
      <c r="AU77" s="280">
        <f>IF(MNS!$Z$8=2,IF('C-MNS'!AU77="NS",100,IF('C-MNS'!AU77="N",10,IF('C-MNS'!AU77="c",1,0))),0)</f>
        <v>0</v>
      </c>
      <c r="AV77" s="280">
        <f>IF(MNS!Z$8=3,IF('C-MNS'!AV77="NS",100,IF('C-MNS'!AV77="N",10,IF('C-MNS'!AV77="c",1,0))),0)</f>
        <v>0</v>
      </c>
      <c r="AW77" s="280">
        <f>IF(MNS!$AH$8=1,IF('C-MNS'!AW77="NS",100,IF('C-MNS'!AW77="N",10,IF('C-MNS'!AW77="c",1,0))),0)</f>
        <v>0</v>
      </c>
      <c r="AX77" s="280">
        <f>IF(MNS!$AH$8=2,IF('C-MNS'!AX77="NS",100,IF('C-MNS'!AX77="N",10,IF('C-MNS'!AX77="c",1,0))),0)</f>
        <v>0</v>
      </c>
      <c r="AY77" s="280">
        <f>IF(MNS!$AH$8=3,IF('C-MNS'!AY77="NS",100,IF('C-MNS'!AY77="N",10,IF('C-MNS'!AY77="c",1,0))),0)</f>
        <v>0</v>
      </c>
      <c r="AZ77" s="256">
        <f t="shared" si="0"/>
        <v>0</v>
      </c>
      <c r="BA77" s="256">
        <f t="shared" si="1"/>
        <v>0</v>
      </c>
      <c r="BB77" s="256">
        <f t="shared" si="2"/>
        <v>0</v>
      </c>
      <c r="BC77" s="256">
        <f t="shared" si="3"/>
        <v>0</v>
      </c>
      <c r="BD77" s="258">
        <f>IF(AZ77&gt;0,IF(Perf_potenziale!AZ77&gt;0,IF(BA77&gt;=1,1,IF(BB77&gt;=Perf_potenziale!BB77,1,IF(BB77&gt;0,0.5,IF(BC77&gt;0,0.3,0)))),0),0)</f>
        <v>0</v>
      </c>
      <c r="BE77" s="258">
        <f>IF(BD77=1,3,IF(BD76=1,2,IF(BD75=1,1,0)))</f>
        <v>0</v>
      </c>
      <c r="BF77" s="281">
        <f>IF(BE77=0,BD77+BD76*0.1+BD75*0.01,0)</f>
        <v>0</v>
      </c>
      <c r="BG77" s="254"/>
      <c r="BH77" s="254"/>
      <c r="BI77" s="254"/>
      <c r="BJ77" s="99"/>
      <c r="BK77" s="254"/>
      <c r="BL77" s="342"/>
    </row>
    <row r="78" spans="1:64" ht="15.75" customHeight="1" thickBot="1">
      <c r="A78" s="590"/>
      <c r="B78" s="555"/>
      <c r="C78" s="580" t="s">
        <v>473</v>
      </c>
      <c r="D78" s="570" t="s">
        <v>148</v>
      </c>
      <c r="E78" s="328" t="s">
        <v>373</v>
      </c>
      <c r="F78" s="308" t="s">
        <v>474</v>
      </c>
      <c r="G78" s="289">
        <f>IF(MNS!$B$8=1,IF('C-MNS'!G78="NS",100,IF('C-MNS'!G78="N",10,IF('C-MNS'!G78="c",1,0))),0)</f>
        <v>0</v>
      </c>
      <c r="H78" s="289">
        <f>IF(MNS!$B$8=2,IF('C-MNS'!H78="NS",100,IF('C-MNS'!H78="N",10,IF('C-MNS'!H78="c",1,0))),0)</f>
        <v>0</v>
      </c>
      <c r="I78" s="289">
        <f>IF(MNS!B$8=3,IF('C-MNS'!I78="NS",100,IF('C-MNS'!I78="N",10,IF('C-MNS'!I78="c",1,0))),0)</f>
        <v>0</v>
      </c>
      <c r="J78" s="289">
        <f>IF(MNS!$C$8=1,IF('C-MNS'!J78="NS",100,IF('C-MNS'!J78="N",10,IF('C-MNS'!J78="c",1,0))),0)</f>
        <v>0</v>
      </c>
      <c r="K78" s="289">
        <f>IF(MNS!$C$8=2,IF('C-MNS'!K78="NS",100,IF('C-MNS'!K78="N",10,IF('C-MNS'!K78="c",1,0))),0)</f>
        <v>0</v>
      </c>
      <c r="L78" s="289">
        <f>IF(MNS!C$8=3,IF('C-MNS'!L78="NS",100,IF('C-MNS'!L78="N",10,IF('C-MNS'!L78="c",1,0))),0)</f>
        <v>0</v>
      </c>
      <c r="M78" s="289">
        <f>IF(MNS!$D$8=1,IF('C-MNS'!M78="NS",100,IF('C-MNS'!M78="N",10,IF('C-MNS'!M78="c",1,0))),0)</f>
        <v>0</v>
      </c>
      <c r="N78" s="289">
        <f>IF(MNS!$D$8=2,IF('C-MNS'!N78="NS",100,IF('C-MNS'!N78="N",10,IF('C-MNS'!N78="c",1,0))),0)</f>
        <v>0</v>
      </c>
      <c r="O78" s="289">
        <f>IF(MNS!D$8=3,IF('C-MNS'!O78="NS",100,IF('C-MNS'!O78="N",10,IF('C-MNS'!O78="c",1,0))),0)</f>
        <v>0</v>
      </c>
      <c r="P78" s="289">
        <f>IF(MNS!$E$8=1,IF('C-MNS'!P78="NS",100,IF('C-MNS'!P78="N",10,IF('C-MNS'!P78="c",1,0))),0)</f>
        <v>0</v>
      </c>
      <c r="Q78" s="289">
        <f>IF(MNS!$E$8=2,IF('C-MNS'!Q78="NS",100,IF('C-MNS'!Q78="N",10,IF('C-MNS'!Q78="c",1,0))),0)</f>
        <v>0</v>
      </c>
      <c r="R78" s="289">
        <f>IF(MNS!E$8=3,IF('C-MNS'!R78="NS",100,IF('C-MNS'!R78="N",10,IF('C-MNS'!R78="c",1,0))),0)</f>
        <v>0</v>
      </c>
      <c r="S78" s="289">
        <f>IF(MNS!$F$8=1,IF('C-MNS'!S78="NS",100,IF('C-MNS'!S78="N",10,IF('C-MNS'!S78="c",1,0))),0)</f>
        <v>0</v>
      </c>
      <c r="T78" s="289">
        <f>IF(MNS!$F$8=2,IF('C-MNS'!T78="NS",100,IF('C-MNS'!T78="N",10,IF('C-MNS'!T78="c",1,0))),0)</f>
        <v>0</v>
      </c>
      <c r="U78" s="289">
        <f>IF(MNS!F$8=3,IF('C-MNS'!U78="NS",100,IF('C-MNS'!U78="N",10,IF('C-MNS'!U78="c",1,0))),0)</f>
        <v>0</v>
      </c>
      <c r="V78" s="289">
        <f>IF(MNS!$G$8=1,IF('C-MNS'!V78="NS",100,IF('C-MNS'!V78="N",10,IF('C-MNS'!V78="c",1,0))),0)</f>
        <v>0</v>
      </c>
      <c r="W78" s="289">
        <f>IF(MNS!$G$8=2,IF('C-MNS'!W78="NS",100,IF('C-MNS'!W78="N",10,IF('C-MNS'!W78="c",1,0))),0)</f>
        <v>0</v>
      </c>
      <c r="X78" s="289">
        <f>IF(MNS!G$8=3,IF('C-MNS'!X78="NS",100,IF('C-MNS'!X78="N",10,IF('C-MNS'!X78="c",1,0))),0)</f>
        <v>0</v>
      </c>
      <c r="Y78" s="289">
        <f>IF(MNS!$H$8=1,IF('C-MNS'!Y78="NS",100,IF('C-MNS'!Y78="N",10,IF('C-MNS'!Y78="c",1,0))),0)</f>
        <v>0</v>
      </c>
      <c r="Z78" s="289">
        <f>IF(MNS!$H$8=2,IF('C-MNS'!Z78="NS",100,IF('C-MNS'!Z78="N",10,IF('C-MNS'!Z78="c",1,0))),0)</f>
        <v>0</v>
      </c>
      <c r="AA78" s="289">
        <f>IF(MNS!H$8=3,IF('C-MNS'!AA78="NS",100,IF('C-MNS'!AA78="N",10,IF('C-MNS'!AA78="c",1,0))),0)</f>
        <v>0</v>
      </c>
      <c r="AB78" s="289">
        <f>IF(MNS!$I$8=1,IF('C-MNS'!AB78="NS",100,IF('C-MNS'!AB78="N",10,IF('C-MNS'!AB78="c",1,0))),0)</f>
        <v>0</v>
      </c>
      <c r="AC78" s="289">
        <f>IF(MNS!$I$8=2,IF('C-MNS'!AC78="NS",100,IF('C-MNS'!AC78="N",10,IF('C-MNS'!AC78="c",1,0))),0)</f>
        <v>0</v>
      </c>
      <c r="AD78" s="289">
        <f>IF(MNS!I$8=3,IF('C-MNS'!AD78="NS",100,IF('C-MNS'!AD78="N",10,IF('C-MNS'!AD78="c",1,0))),0)</f>
        <v>0</v>
      </c>
      <c r="AE78" s="289">
        <f>IF(MNS!$J$8=1,IF('C-MNS'!AE78="NS",100,IF('C-MNS'!AE78="N",10,IF('C-MNS'!AE78="c",1,0))),0)</f>
        <v>0</v>
      </c>
      <c r="AF78" s="289">
        <f>IF(MNS!$J$8=2,IF('C-MNS'!AF78="NS",100,IF('C-MNS'!AF78="N",10,IF('C-MNS'!AF78="c",1,0))),0)</f>
        <v>0</v>
      </c>
      <c r="AG78" s="289">
        <f>IF(MNS!J$8=3,IF('C-MNS'!AG78="NS",100,IF('C-MNS'!AG78="N",10,IF('C-MNS'!AG78="c",1,0))),0)</f>
        <v>0</v>
      </c>
      <c r="AH78" s="289">
        <f>IF(MNS!$K$8=1,IF('C-MNS'!AH78="NS",100,IF('C-MNS'!AH78="N",10,IF('C-MNS'!AH78="c",1,0))),0)</f>
        <v>0</v>
      </c>
      <c r="AI78" s="289">
        <f>IF(MNS!$K$8=2,IF('C-MNS'!AI78="NS",100,IF('C-MNS'!AI78="N",10,IF('C-MNS'!AI78="c",1,0))),0)</f>
        <v>0</v>
      </c>
      <c r="AJ78" s="289">
        <f>IF(MNS!K$8=3,IF('C-MNS'!AJ78="NS",100,IF('C-MNS'!AJ78="N",10,IF('C-MNS'!AJ78="c",1,0))),0)</f>
        <v>0</v>
      </c>
      <c r="AK78" s="289">
        <f>IF(MNS!$L$8=1,IF('C-MNS'!AK78="NS",100,IF('C-MNS'!AK78="N",10,IF('C-MNS'!AK78="c",1,0))),0)</f>
        <v>0</v>
      </c>
      <c r="AL78" s="289">
        <f>IF(MNS!$L$8=2,IF('C-MNS'!AL78="NS",100,IF('C-MNS'!AL78="N",10,IF('C-MNS'!AL78="c",1,0))),0)</f>
        <v>0</v>
      </c>
      <c r="AM78" s="289">
        <f>IF(MNS!L$8=3,IF('C-MNS'!AM78="NS",100,IF('C-MNS'!AM78="N",10,IF('C-MNS'!AM78="c",1,0))),0)</f>
        <v>0</v>
      </c>
      <c r="AN78" s="289">
        <f>IF(MNS!$M$8=1,IF('C-MNS'!AN78="NS",100,IF('C-MNS'!AN78="N",10,IF('C-MNS'!AN78="c",1,0))),0)</f>
        <v>0</v>
      </c>
      <c r="AO78" s="289">
        <f>IF(MNS!$M$8=2,IF('C-MNS'!AO78="NS",100,IF('C-MNS'!AO78="N",10,IF('C-MNS'!AO78="c",1,0))),0)</f>
        <v>0</v>
      </c>
      <c r="AP78" s="289">
        <f>IF(MNS!M$8=3,IF('C-MNS'!AP78="NS",100,IF('C-MNS'!AP78="N",10,IF('C-MNS'!AP78="c",1,0))),0)</f>
        <v>0</v>
      </c>
      <c r="AQ78" s="289">
        <f>IF(MNS!$O$8=1,IF('C-MNS'!AQ78="NS",100,IF('C-MNS'!AQ78="N",10,IF('C-MNS'!AQ78="c",1,0))),0)</f>
        <v>0</v>
      </c>
      <c r="AR78" s="289">
        <f>IF(MNS!$O$8=2,IF('C-MNS'!AR78="NS",100,IF('C-MNS'!AR78="N",10,IF('C-MNS'!AR78="c",1,0))),0)</f>
        <v>0</v>
      </c>
      <c r="AS78" s="289">
        <f>IF(MNS!O$8=3,IF('C-MNS'!AS78="NS",100,IF('C-MNS'!AS78="N",10,IF('C-MNS'!AS78="c",1,0))),0)</f>
        <v>0</v>
      </c>
      <c r="AT78" s="289">
        <f>IF(MNS!$Z$8=1,IF('C-MNS'!AT78="NS",100,IF('C-MNS'!AT78="N",10,IF('C-MNS'!AT78="c",1,0))),0)</f>
        <v>0</v>
      </c>
      <c r="AU78" s="289">
        <f>IF(MNS!$Z$8=2,IF('C-MNS'!AU78="NS",100,IF('C-MNS'!AU78="N",10,IF('C-MNS'!AU78="c",1,0))),0)</f>
        <v>0</v>
      </c>
      <c r="AV78" s="289">
        <f>IF(MNS!Z$8=3,IF('C-MNS'!AV78="NS",100,IF('C-MNS'!AV78="N",10,IF('C-MNS'!AV78="c",1,0))),0)</f>
        <v>0</v>
      </c>
      <c r="AW78" s="289">
        <f>IF(MNS!$AH$8=1,IF('C-MNS'!AW78="NS",100,IF('C-MNS'!AW78="N",10,IF('C-MNS'!AW78="c",1,0))),0)</f>
        <v>0</v>
      </c>
      <c r="AX78" s="289">
        <f>IF(MNS!$AH$8=2,IF('C-MNS'!AX78="NS",100,IF('C-MNS'!AX78="N",10,IF('C-MNS'!AX78="c",1,0))),0)</f>
        <v>0</v>
      </c>
      <c r="AY78" s="289">
        <f>IF(MNS!$AH$8=3,IF('C-MNS'!AY78="NS",100,IF('C-MNS'!AY78="N",10,IF('C-MNS'!AY78="c",1,0))),0)</f>
        <v>0</v>
      </c>
      <c r="AZ78" s="290">
        <f t="shared" si="0"/>
        <v>0</v>
      </c>
      <c r="BA78" s="290">
        <f t="shared" si="1"/>
        <v>0</v>
      </c>
      <c r="BB78" s="290">
        <f t="shared" si="2"/>
        <v>0</v>
      </c>
      <c r="BC78" s="290">
        <f t="shared" si="3"/>
        <v>0</v>
      </c>
      <c r="BD78" s="291">
        <f>IF(AZ78&gt;0,IF(Perf_potenziale!AZ78&gt;0,IF(BA78&gt;=1,1,IF(BB78&gt;=Perf_potenziale!BB78,1,IF(BB78&gt;0,0.5,IF(BC78&gt;0,0.3,0)))),0),0)</f>
        <v>0</v>
      </c>
      <c r="BE78" s="291"/>
      <c r="BF78" s="292"/>
      <c r="BG78" s="254"/>
      <c r="BH78" s="254"/>
      <c r="BI78" s="254"/>
      <c r="BJ78" s="99"/>
      <c r="BK78" s="254"/>
      <c r="BL78" s="342"/>
    </row>
    <row r="79" spans="1:64" ht="15.75" customHeight="1" thickBot="1">
      <c r="A79" s="590"/>
      <c r="B79" s="555"/>
      <c r="C79" s="533"/>
      <c r="D79" s="536"/>
      <c r="E79" s="327" t="s">
        <v>375</v>
      </c>
      <c r="F79" s="309" t="s">
        <v>475</v>
      </c>
      <c r="G79" s="295">
        <f>IF(MNS!$B$8=1,IF('C-MNS'!G79="NS",100,IF('C-MNS'!G79="N",10,IF('C-MNS'!G79="c",1,0))),0)</f>
        <v>0</v>
      </c>
      <c r="H79" s="295">
        <f>IF(MNS!$B$8=2,IF('C-MNS'!H79="NS",100,IF('C-MNS'!H79="N",10,IF('C-MNS'!H79="c",1,0))),0)</f>
        <v>0</v>
      </c>
      <c r="I79" s="295">
        <f>IF(MNS!B$8=3,IF('C-MNS'!I79="NS",100,IF('C-MNS'!I79="N",10,IF('C-MNS'!I79="c",1,0))),0)</f>
        <v>0</v>
      </c>
      <c r="J79" s="295">
        <f>IF(MNS!$C$8=1,IF('C-MNS'!J79="NS",100,IF('C-MNS'!J79="N",10,IF('C-MNS'!J79="c",1,0))),0)</f>
        <v>0</v>
      </c>
      <c r="K79" s="295">
        <f>IF(MNS!$C$8=2,IF('C-MNS'!K79="NS",100,IF('C-MNS'!K79="N",10,IF('C-MNS'!K79="c",1,0))),0)</f>
        <v>0</v>
      </c>
      <c r="L79" s="295">
        <f>IF(MNS!C$8=3,IF('C-MNS'!L79="NS",100,IF('C-MNS'!L79="N",10,IF('C-MNS'!L79="c",1,0))),0)</f>
        <v>0</v>
      </c>
      <c r="M79" s="295">
        <f>IF(MNS!$D$8=1,IF('C-MNS'!M79="NS",100,IF('C-MNS'!M79="N",10,IF('C-MNS'!M79="c",1,0))),0)</f>
        <v>0</v>
      </c>
      <c r="N79" s="295">
        <f>IF(MNS!$D$8=2,IF('C-MNS'!N79="NS",100,IF('C-MNS'!N79="N",10,IF('C-MNS'!N79="c",1,0))),0)</f>
        <v>0</v>
      </c>
      <c r="O79" s="295">
        <f>IF(MNS!D$8=3,IF('C-MNS'!O79="NS",100,IF('C-MNS'!O79="N",10,IF('C-MNS'!O79="c",1,0))),0)</f>
        <v>0</v>
      </c>
      <c r="P79" s="295">
        <f>IF(MNS!$E$8=1,IF('C-MNS'!P79="NS",100,IF('C-MNS'!P79="N",10,IF('C-MNS'!P79="c",1,0))),0)</f>
        <v>0</v>
      </c>
      <c r="Q79" s="295">
        <f>IF(MNS!$E$8=2,IF('C-MNS'!Q79="NS",100,IF('C-MNS'!Q79="N",10,IF('C-MNS'!Q79="c",1,0))),0)</f>
        <v>0</v>
      </c>
      <c r="R79" s="295">
        <f>IF(MNS!E$8=3,IF('C-MNS'!R79="NS",100,IF('C-MNS'!R79="N",10,IF('C-MNS'!R79="c",1,0))),0)</f>
        <v>0</v>
      </c>
      <c r="S79" s="295">
        <f>IF(MNS!$F$8=1,IF('C-MNS'!S79="NS",100,IF('C-MNS'!S79="N",10,IF('C-MNS'!S79="c",1,0))),0)</f>
        <v>0</v>
      </c>
      <c r="T79" s="295">
        <f>IF(MNS!$F$8=2,IF('C-MNS'!T79="NS",100,IF('C-MNS'!T79="N",10,IF('C-MNS'!T79="c",1,0))),0)</f>
        <v>0</v>
      </c>
      <c r="U79" s="295">
        <f>IF(MNS!F$8=3,IF('C-MNS'!U79="NS",100,IF('C-MNS'!U79="N",10,IF('C-MNS'!U79="c",1,0))),0)</f>
        <v>0</v>
      </c>
      <c r="V79" s="295">
        <f>IF(MNS!$G$8=1,IF('C-MNS'!V79="NS",100,IF('C-MNS'!V79="N",10,IF('C-MNS'!V79="c",1,0))),0)</f>
        <v>0</v>
      </c>
      <c r="W79" s="295">
        <f>IF(MNS!$G$8=2,IF('C-MNS'!W79="NS",100,IF('C-MNS'!W79="N",10,IF('C-MNS'!W79="c",1,0))),0)</f>
        <v>0</v>
      </c>
      <c r="X79" s="295">
        <f>IF(MNS!G$8=3,IF('C-MNS'!X79="NS",100,IF('C-MNS'!X79="N",10,IF('C-MNS'!X79="c",1,0))),0)</f>
        <v>0</v>
      </c>
      <c r="Y79" s="295">
        <f>IF(MNS!$H$8=1,IF('C-MNS'!Y79="NS",100,IF('C-MNS'!Y79="N",10,IF('C-MNS'!Y79="c",1,0))),0)</f>
        <v>0</v>
      </c>
      <c r="Z79" s="295">
        <f>IF(MNS!$H$8=2,IF('C-MNS'!Z79="NS",100,IF('C-MNS'!Z79="N",10,IF('C-MNS'!Z79="c",1,0))),0)</f>
        <v>0</v>
      </c>
      <c r="AA79" s="295">
        <f>IF(MNS!H$8=3,IF('C-MNS'!AA79="NS",100,IF('C-MNS'!AA79="N",10,IF('C-MNS'!AA79="c",1,0))),0)</f>
        <v>0</v>
      </c>
      <c r="AB79" s="295">
        <f>IF(MNS!$I$8=1,IF('C-MNS'!AB79="NS",100,IF('C-MNS'!AB79="N",10,IF('C-MNS'!AB79="c",1,0))),0)</f>
        <v>0</v>
      </c>
      <c r="AC79" s="295">
        <f>IF(MNS!$I$8=2,IF('C-MNS'!AC79="NS",100,IF('C-MNS'!AC79="N",10,IF('C-MNS'!AC79="c",1,0))),0)</f>
        <v>0</v>
      </c>
      <c r="AD79" s="295">
        <f>IF(MNS!I$8=3,IF('C-MNS'!AD79="NS",100,IF('C-MNS'!AD79="N",10,IF('C-MNS'!AD79="c",1,0))),0)</f>
        <v>0</v>
      </c>
      <c r="AE79" s="295">
        <f>IF(MNS!$J$8=1,IF('C-MNS'!AE79="NS",100,IF('C-MNS'!AE79="N",10,IF('C-MNS'!AE79="c",1,0))),0)</f>
        <v>0</v>
      </c>
      <c r="AF79" s="295">
        <f>IF(MNS!$J$8=2,IF('C-MNS'!AF79="NS",100,IF('C-MNS'!AF79="N",10,IF('C-MNS'!AF79="c",1,0))),0)</f>
        <v>0</v>
      </c>
      <c r="AG79" s="295">
        <f>IF(MNS!J$8=3,IF('C-MNS'!AG79="NS",100,IF('C-MNS'!AG79="N",10,IF('C-MNS'!AG79="c",1,0))),0)</f>
        <v>0</v>
      </c>
      <c r="AH79" s="295">
        <f>IF(MNS!$K$8=1,IF('C-MNS'!AH79="NS",100,IF('C-MNS'!AH79="N",10,IF('C-MNS'!AH79="c",1,0))),0)</f>
        <v>0</v>
      </c>
      <c r="AI79" s="295">
        <f>IF(MNS!$K$8=2,IF('C-MNS'!AI79="NS",100,IF('C-MNS'!AI79="N",10,IF('C-MNS'!AI79="c",1,0))),0)</f>
        <v>0</v>
      </c>
      <c r="AJ79" s="295">
        <f>IF(MNS!K$8=3,IF('C-MNS'!AJ79="NS",100,IF('C-MNS'!AJ79="N",10,IF('C-MNS'!AJ79="c",1,0))),0)</f>
        <v>0</v>
      </c>
      <c r="AK79" s="295">
        <f>IF(MNS!$L$8=1,IF('C-MNS'!AK79="NS",100,IF('C-MNS'!AK79="N",10,IF('C-MNS'!AK79="c",1,0))),0)</f>
        <v>0</v>
      </c>
      <c r="AL79" s="295">
        <f>IF(MNS!$L$8=2,IF('C-MNS'!AL79="NS",100,IF('C-MNS'!AL79="N",10,IF('C-MNS'!AL79="c",1,0))),0)</f>
        <v>0</v>
      </c>
      <c r="AM79" s="295">
        <f>IF(MNS!L$8=3,IF('C-MNS'!AM79="NS",100,IF('C-MNS'!AM79="N",10,IF('C-MNS'!AM79="c",1,0))),0)</f>
        <v>0</v>
      </c>
      <c r="AN79" s="295">
        <f>IF(MNS!$M$8=1,IF('C-MNS'!AN79="NS",100,IF('C-MNS'!AN79="N",10,IF('C-MNS'!AN79="c",1,0))),0)</f>
        <v>0</v>
      </c>
      <c r="AO79" s="295">
        <f>IF(MNS!$M$8=2,IF('C-MNS'!AO79="NS",100,IF('C-MNS'!AO79="N",10,IF('C-MNS'!AO79="c",1,0))),0)</f>
        <v>0</v>
      </c>
      <c r="AP79" s="295">
        <f>IF(MNS!M$8=3,IF('C-MNS'!AP79="NS",100,IF('C-MNS'!AP79="N",10,IF('C-MNS'!AP79="c",1,0))),0)</f>
        <v>0</v>
      </c>
      <c r="AQ79" s="295">
        <f>IF(MNS!$O$8=1,IF('C-MNS'!AQ79="NS",100,IF('C-MNS'!AQ79="N",10,IF('C-MNS'!AQ79="c",1,0))),0)</f>
        <v>0</v>
      </c>
      <c r="AR79" s="295">
        <f>IF(MNS!$O$8=2,IF('C-MNS'!AR79="NS",100,IF('C-MNS'!AR79="N",10,IF('C-MNS'!AR79="c",1,0))),0)</f>
        <v>0</v>
      </c>
      <c r="AS79" s="295">
        <f>IF(MNS!O$8=3,IF('C-MNS'!AS79="NS",100,IF('C-MNS'!AS79="N",10,IF('C-MNS'!AS79="c",1,0))),0)</f>
        <v>0</v>
      </c>
      <c r="AT79" s="295">
        <f>IF(MNS!$Z$8=1,IF('C-MNS'!AT79="NS",100,IF('C-MNS'!AT79="N",10,IF('C-MNS'!AT79="c",1,0))),0)</f>
        <v>0</v>
      </c>
      <c r="AU79" s="295">
        <f>IF(MNS!$Z$8=2,IF('C-MNS'!AU79="NS",100,IF('C-MNS'!AU79="N",10,IF('C-MNS'!AU79="c",1,0))),0)</f>
        <v>0</v>
      </c>
      <c r="AV79" s="295">
        <f>IF(MNS!Z$8=3,IF('C-MNS'!AV79="NS",100,IF('C-MNS'!AV79="N",10,IF('C-MNS'!AV79="c",1,0))),0)</f>
        <v>0</v>
      </c>
      <c r="AW79" s="295">
        <f>IF(MNS!$AH$8=1,IF('C-MNS'!AW79="NS",100,IF('C-MNS'!AW79="N",10,IF('C-MNS'!AW79="c",1,0))),0)</f>
        <v>0</v>
      </c>
      <c r="AX79" s="295">
        <f>IF(MNS!$AH$8=2,IF('C-MNS'!AX79="NS",100,IF('C-MNS'!AX79="N",10,IF('C-MNS'!AX79="c",1,0))),0)</f>
        <v>0</v>
      </c>
      <c r="AY79" s="295">
        <f>IF(MNS!$AH$8=3,IF('C-MNS'!AY79="NS",100,IF('C-MNS'!AY79="N",10,IF('C-MNS'!AY79="c",1,0))),0)</f>
        <v>0</v>
      </c>
      <c r="AZ79" s="296">
        <f t="shared" si="0"/>
        <v>0</v>
      </c>
      <c r="BA79" s="296">
        <f t="shared" si="1"/>
        <v>0</v>
      </c>
      <c r="BB79" s="296">
        <f t="shared" si="2"/>
        <v>0</v>
      </c>
      <c r="BC79" s="296">
        <f t="shared" si="3"/>
        <v>0</v>
      </c>
      <c r="BD79" s="297">
        <f>IF(AZ79&gt;0,IF(Perf_potenziale!AZ79&gt;0,IF(BA79&gt;=1,1,IF(BB79&gt;=Perf_potenziale!BB79,1,IF(BB79&gt;0,0.5,IF(BC79&gt;0,0.3,0)))),0),0)</f>
        <v>0</v>
      </c>
      <c r="BE79" s="297"/>
      <c r="BF79" s="298"/>
      <c r="BG79" s="254"/>
      <c r="BH79" s="254"/>
      <c r="BI79" s="254"/>
      <c r="BJ79" s="99"/>
      <c r="BK79" s="254"/>
      <c r="BL79" s="342"/>
    </row>
    <row r="80" spans="1:64" ht="15.75" customHeight="1" thickBot="1">
      <c r="A80" s="590"/>
      <c r="B80" s="557"/>
      <c r="C80" s="534"/>
      <c r="D80" s="537"/>
      <c r="E80" s="385" t="s">
        <v>377</v>
      </c>
      <c r="F80" s="386" t="s">
        <v>476</v>
      </c>
      <c r="G80" s="359">
        <f>IF(MNS!$B$8=1,IF('C-MNS'!G80="NS",100,IF('C-MNS'!G80="N",10,IF('C-MNS'!G80="c",1,0))),0)</f>
        <v>0</v>
      </c>
      <c r="H80" s="359">
        <f>IF(MNS!$B$8=2,IF('C-MNS'!H80="NS",100,IF('C-MNS'!H80="N",10,IF('C-MNS'!H80="c",1,0))),0)</f>
        <v>0</v>
      </c>
      <c r="I80" s="359">
        <f>IF(MNS!B$8=3,IF('C-MNS'!I80="NS",100,IF('C-MNS'!I80="N",10,IF('C-MNS'!I80="c",1,0))),0)</f>
        <v>0</v>
      </c>
      <c r="J80" s="359">
        <f>IF(MNS!$C$8=1,IF('C-MNS'!J80="NS",100,IF('C-MNS'!J80="N",10,IF('C-MNS'!J80="c",1,0))),0)</f>
        <v>0</v>
      </c>
      <c r="K80" s="359">
        <f>IF(MNS!$C$8=2,IF('C-MNS'!K80="NS",100,IF('C-MNS'!K80="N",10,IF('C-MNS'!K80="c",1,0))),0)</f>
        <v>0</v>
      </c>
      <c r="L80" s="359">
        <f>IF(MNS!C$8=3,IF('C-MNS'!L80="NS",100,IF('C-MNS'!L80="N",10,IF('C-MNS'!L80="c",1,0))),0)</f>
        <v>0</v>
      </c>
      <c r="M80" s="359">
        <f>IF(MNS!$D$8=1,IF('C-MNS'!M80="NS",100,IF('C-MNS'!M80="N",10,IF('C-MNS'!M80="c",1,0))),0)</f>
        <v>0</v>
      </c>
      <c r="N80" s="359">
        <f>IF(MNS!$D$8=2,IF('C-MNS'!N80="NS",100,IF('C-MNS'!N80="N",10,IF('C-MNS'!N80="c",1,0))),0)</f>
        <v>0</v>
      </c>
      <c r="O80" s="359">
        <f>IF(MNS!D$8=3,IF('C-MNS'!O80="NS",100,IF('C-MNS'!O80="N",10,IF('C-MNS'!O80="c",1,0))),0)</f>
        <v>0</v>
      </c>
      <c r="P80" s="359">
        <f>IF(MNS!$E$8=1,IF('C-MNS'!P80="NS",100,IF('C-MNS'!P80="N",10,IF('C-MNS'!P80="c",1,0))),0)</f>
        <v>0</v>
      </c>
      <c r="Q80" s="359">
        <f>IF(MNS!$E$8=2,IF('C-MNS'!Q80="NS",100,IF('C-MNS'!Q80="N",10,IF('C-MNS'!Q80="c",1,0))),0)</f>
        <v>0</v>
      </c>
      <c r="R80" s="359">
        <f>IF(MNS!E$8=3,IF('C-MNS'!R80="NS",100,IF('C-MNS'!R80="N",10,IF('C-MNS'!R80="c",1,0))),0)</f>
        <v>0</v>
      </c>
      <c r="S80" s="359">
        <f>IF(MNS!$F$8=1,IF('C-MNS'!S80="NS",100,IF('C-MNS'!S80="N",10,IF('C-MNS'!S80="c",1,0))),0)</f>
        <v>0</v>
      </c>
      <c r="T80" s="359">
        <f>IF(MNS!$F$8=2,IF('C-MNS'!T80="NS",100,IF('C-MNS'!T80="N",10,IF('C-MNS'!T80="c",1,0))),0)</f>
        <v>0</v>
      </c>
      <c r="U80" s="359">
        <f>IF(MNS!F$8=3,IF('C-MNS'!U80="NS",100,IF('C-MNS'!U80="N",10,IF('C-MNS'!U80="c",1,0))),0)</f>
        <v>0</v>
      </c>
      <c r="V80" s="359">
        <f>IF(MNS!$G$8=1,IF('C-MNS'!V80="NS",100,IF('C-MNS'!V80="N",10,IF('C-MNS'!V80="c",1,0))),0)</f>
        <v>0</v>
      </c>
      <c r="W80" s="359">
        <f>IF(MNS!$G$8=2,IF('C-MNS'!W80="NS",100,IF('C-MNS'!W80="N",10,IF('C-MNS'!W80="c",1,0))),0)</f>
        <v>0</v>
      </c>
      <c r="X80" s="359">
        <f>IF(MNS!G$8=3,IF('C-MNS'!X80="NS",100,IF('C-MNS'!X80="N",10,IF('C-MNS'!X80="c",1,0))),0)</f>
        <v>0</v>
      </c>
      <c r="Y80" s="359">
        <f>IF(MNS!$H$8=1,IF('C-MNS'!Y80="NS",100,IF('C-MNS'!Y80="N",10,IF('C-MNS'!Y80="c",1,0))),0)</f>
        <v>0</v>
      </c>
      <c r="Z80" s="359">
        <f>IF(MNS!$H$8=2,IF('C-MNS'!Z80="NS",100,IF('C-MNS'!Z80="N",10,IF('C-MNS'!Z80="c",1,0))),0)</f>
        <v>0</v>
      </c>
      <c r="AA80" s="359">
        <f>IF(MNS!H$8=3,IF('C-MNS'!AA80="NS",100,IF('C-MNS'!AA80="N",10,IF('C-MNS'!AA80="c",1,0))),0)</f>
        <v>0</v>
      </c>
      <c r="AB80" s="359">
        <f>IF(MNS!$I$8=1,IF('C-MNS'!AB80="NS",100,IF('C-MNS'!AB80="N",10,IF('C-MNS'!AB80="c",1,0))),0)</f>
        <v>0</v>
      </c>
      <c r="AC80" s="359">
        <f>IF(MNS!$I$8=2,IF('C-MNS'!AC80="NS",100,IF('C-MNS'!AC80="N",10,IF('C-MNS'!AC80="c",1,0))),0)</f>
        <v>0</v>
      </c>
      <c r="AD80" s="359">
        <f>IF(MNS!I$8=3,IF('C-MNS'!AD80="NS",100,IF('C-MNS'!AD80="N",10,IF('C-MNS'!AD80="c",1,0))),0)</f>
        <v>0</v>
      </c>
      <c r="AE80" s="359">
        <f>IF(MNS!$J$8=1,IF('C-MNS'!AE80="NS",100,IF('C-MNS'!AE80="N",10,IF('C-MNS'!AE80="c",1,0))),0)</f>
        <v>0</v>
      </c>
      <c r="AF80" s="359">
        <f>IF(MNS!$J$8=2,IF('C-MNS'!AF80="NS",100,IF('C-MNS'!AF80="N",10,IF('C-MNS'!AF80="c",1,0))),0)</f>
        <v>0</v>
      </c>
      <c r="AG80" s="359">
        <f>IF(MNS!J$8=3,IF('C-MNS'!AG80="NS",100,IF('C-MNS'!AG80="N",10,IF('C-MNS'!AG80="c",1,0))),0)</f>
        <v>0</v>
      </c>
      <c r="AH80" s="359">
        <f>IF(MNS!$K$8=1,IF('C-MNS'!AH80="NS",100,IF('C-MNS'!AH80="N",10,IF('C-MNS'!AH80="c",1,0))),0)</f>
        <v>0</v>
      </c>
      <c r="AI80" s="359">
        <f>IF(MNS!$K$8=2,IF('C-MNS'!AI80="NS",100,IF('C-MNS'!AI80="N",10,IF('C-MNS'!AI80="c",1,0))),0)</f>
        <v>0</v>
      </c>
      <c r="AJ80" s="359">
        <f>IF(MNS!K$8=3,IF('C-MNS'!AJ80="NS",100,IF('C-MNS'!AJ80="N",10,IF('C-MNS'!AJ80="c",1,0))),0)</f>
        <v>0</v>
      </c>
      <c r="AK80" s="359">
        <f>IF(MNS!$L$8=1,IF('C-MNS'!AK80="NS",100,IF('C-MNS'!AK80="N",10,IF('C-MNS'!AK80="c",1,0))),0)</f>
        <v>0</v>
      </c>
      <c r="AL80" s="359">
        <f>IF(MNS!$L$8=2,IF('C-MNS'!AL80="NS",100,IF('C-MNS'!AL80="N",10,IF('C-MNS'!AL80="c",1,0))),0)</f>
        <v>0</v>
      </c>
      <c r="AM80" s="359">
        <f>IF(MNS!L$8=3,IF('C-MNS'!AM80="NS",100,IF('C-MNS'!AM80="N",10,IF('C-MNS'!AM80="c",1,0))),0)</f>
        <v>0</v>
      </c>
      <c r="AN80" s="359">
        <f>IF(MNS!$M$8=1,IF('C-MNS'!AN80="NS",100,IF('C-MNS'!AN80="N",10,IF('C-MNS'!AN80="c",1,0))),0)</f>
        <v>0</v>
      </c>
      <c r="AO80" s="359">
        <f>IF(MNS!$M$8=2,IF('C-MNS'!AO80="NS",100,IF('C-MNS'!AO80="N",10,IF('C-MNS'!AO80="c",1,0))),0)</f>
        <v>0</v>
      </c>
      <c r="AP80" s="359">
        <f>IF(MNS!M$8=3,IF('C-MNS'!AP80="NS",100,IF('C-MNS'!AP80="N",10,IF('C-MNS'!AP80="c",1,0))),0)</f>
        <v>0</v>
      </c>
      <c r="AQ80" s="359">
        <f>IF(MNS!$O$8=1,IF('C-MNS'!AQ80="NS",100,IF('C-MNS'!AQ80="N",10,IF('C-MNS'!AQ80="c",1,0))),0)</f>
        <v>0</v>
      </c>
      <c r="AR80" s="359">
        <f>IF(MNS!$O$8=2,IF('C-MNS'!AR80="NS",100,IF('C-MNS'!AR80="N",10,IF('C-MNS'!AR80="c",1,0))),0)</f>
        <v>0</v>
      </c>
      <c r="AS80" s="359">
        <f>IF(MNS!O$8=3,IF('C-MNS'!AS80="NS",100,IF('C-MNS'!AS80="N",10,IF('C-MNS'!AS80="c",1,0))),0)</f>
        <v>0</v>
      </c>
      <c r="AT80" s="359">
        <f>IF(MNS!$Z$8=1,IF('C-MNS'!AT80="NS",100,IF('C-MNS'!AT80="N",10,IF('C-MNS'!AT80="c",1,0))),0)</f>
        <v>0</v>
      </c>
      <c r="AU80" s="359">
        <f>IF(MNS!$Z$8=2,IF('C-MNS'!AU80="NS",100,IF('C-MNS'!AU80="N",10,IF('C-MNS'!AU80="c",1,0))),0)</f>
        <v>0</v>
      </c>
      <c r="AV80" s="359">
        <f>IF(MNS!Z$8=3,IF('C-MNS'!AV80="NS",100,IF('C-MNS'!AV80="N",10,IF('C-MNS'!AV80="c",1,0))),0)</f>
        <v>0</v>
      </c>
      <c r="AW80" s="359">
        <f>IF(MNS!$AH$8=1,IF('C-MNS'!AW80="NS",100,IF('C-MNS'!AW80="N",10,IF('C-MNS'!AW80="c",1,0))),0)</f>
        <v>0</v>
      </c>
      <c r="AX80" s="359">
        <f>IF(MNS!$AH$8=2,IF('C-MNS'!AX80="NS",100,IF('C-MNS'!AX80="N",10,IF('C-MNS'!AX80="c",1,0))),0)</f>
        <v>0</v>
      </c>
      <c r="AY80" s="359">
        <f>IF(MNS!$AH$8=3,IF('C-MNS'!AY80="NS",100,IF('C-MNS'!AY80="N",10,IF('C-MNS'!AY80="c",1,0))),0)</f>
        <v>0</v>
      </c>
      <c r="AZ80" s="360">
        <f t="shared" si="0"/>
        <v>0</v>
      </c>
      <c r="BA80" s="360">
        <f t="shared" si="1"/>
        <v>0</v>
      </c>
      <c r="BB80" s="360">
        <f t="shared" si="2"/>
        <v>0</v>
      </c>
      <c r="BC80" s="360">
        <f t="shared" si="3"/>
        <v>0</v>
      </c>
      <c r="BD80" s="361">
        <f>IF(AZ80&gt;0,IF(Perf_potenziale!AZ80&gt;0,IF(BA80&gt;=1,1,IF(BB80&gt;=Perf_potenziale!BB80,1,IF(BB80&gt;0,0.5,IF(BC80&gt;0,0.3,0)))),0),0)</f>
        <v>0</v>
      </c>
      <c r="BE80" s="361">
        <f>IF(BD80=1,3,IF(BD79=1,2,IF(BD78=1,1,0)))</f>
        <v>0</v>
      </c>
      <c r="BF80" s="362">
        <f>IF(BE80=0,BD80+BD79*0.1+BD78*0.01,0)</f>
        <v>0</v>
      </c>
      <c r="BG80" s="349">
        <f t="shared" ref="BG80:BH80" si="11">BE74+BE77+BE80</f>
        <v>0</v>
      </c>
      <c r="BH80" s="349">
        <f t="shared" si="11"/>
        <v>0</v>
      </c>
      <c r="BI80" s="348">
        <f>IF(BG80=12,3,IF(BG80&gt;=8,2,IF(BG80&gt;=4,1,0)))</f>
        <v>0</v>
      </c>
      <c r="BJ80" s="348">
        <f>IF(BI80&gt;0,BI80,BH80)</f>
        <v>0</v>
      </c>
      <c r="BK80" s="349">
        <v>1</v>
      </c>
      <c r="BL80" s="350">
        <f>BJ80*BK80</f>
        <v>0</v>
      </c>
    </row>
    <row r="81" spans="1:64" ht="15.75" customHeight="1" thickBot="1">
      <c r="A81" s="590"/>
      <c r="B81" s="583" t="s">
        <v>342</v>
      </c>
      <c r="C81" s="579" t="s">
        <v>477</v>
      </c>
      <c r="D81" s="581" t="s">
        <v>478</v>
      </c>
      <c r="E81" s="384" t="s">
        <v>373</v>
      </c>
      <c r="F81" s="379" t="s">
        <v>479</v>
      </c>
      <c r="G81" s="365">
        <f>IF(MNS!$B$8=1,IF('C-MNS'!G81="NS",100,IF('C-MNS'!G81="N",10,IF('C-MNS'!G81="c",1,0))),0)</f>
        <v>0</v>
      </c>
      <c r="H81" s="365">
        <f>IF(MNS!$B$8=2,IF('C-MNS'!H81="NS",100,IF('C-MNS'!H81="N",10,IF('C-MNS'!H81="c",1,0))),0)</f>
        <v>0</v>
      </c>
      <c r="I81" s="365">
        <f>IF(MNS!B$8=3,IF('C-MNS'!I81="NS",100,IF('C-MNS'!I81="N",10,IF('C-MNS'!I81="c",1,0))),0)</f>
        <v>0</v>
      </c>
      <c r="J81" s="365">
        <f>IF(MNS!$C$8=1,IF('C-MNS'!J81="NS",100,IF('C-MNS'!J81="N",10,IF('C-MNS'!J81="c",1,0))),0)</f>
        <v>0</v>
      </c>
      <c r="K81" s="365">
        <f>IF(MNS!$C$8=2,IF('C-MNS'!K81="NS",100,IF('C-MNS'!K81="N",10,IF('C-MNS'!K81="c",1,0))),0)</f>
        <v>0</v>
      </c>
      <c r="L81" s="365">
        <f>IF(MNS!C$8=3,IF('C-MNS'!L81="NS",100,IF('C-MNS'!L81="N",10,IF('C-MNS'!L81="c",1,0))),0)</f>
        <v>0</v>
      </c>
      <c r="M81" s="365">
        <f>IF(MNS!$D$8=1,IF('C-MNS'!M81="NS",100,IF('C-MNS'!M81="N",10,IF('C-MNS'!M81="c",1,0))),0)</f>
        <v>0</v>
      </c>
      <c r="N81" s="365">
        <f>IF(MNS!$D$8=2,IF('C-MNS'!N81="NS",100,IF('C-MNS'!N81="N",10,IF('C-MNS'!N81="c",1,0))),0)</f>
        <v>0</v>
      </c>
      <c r="O81" s="365">
        <f>IF(MNS!D$8=3,IF('C-MNS'!O81="NS",100,IF('C-MNS'!O81="N",10,IF('C-MNS'!O81="c",1,0))),0)</f>
        <v>0</v>
      </c>
      <c r="P81" s="365">
        <f>IF(MNS!$E$8=1,IF('C-MNS'!P81="NS",100,IF('C-MNS'!P81="N",10,IF('C-MNS'!P81="c",1,0))),0)</f>
        <v>0</v>
      </c>
      <c r="Q81" s="365">
        <f>IF(MNS!$E$8=2,IF('C-MNS'!Q81="NS",100,IF('C-MNS'!Q81="N",10,IF('C-MNS'!Q81="c",1,0))),0)</f>
        <v>0</v>
      </c>
      <c r="R81" s="365">
        <f>IF(MNS!E$8=3,IF('C-MNS'!R81="NS",100,IF('C-MNS'!R81="N",10,IF('C-MNS'!R81="c",1,0))),0)</f>
        <v>0</v>
      </c>
      <c r="S81" s="365">
        <f>IF(MNS!$F$8=1,IF('C-MNS'!S81="NS",100,IF('C-MNS'!S81="N",10,IF('C-MNS'!S81="c",1,0))),0)</f>
        <v>0</v>
      </c>
      <c r="T81" s="365">
        <f>IF(MNS!$F$8=2,IF('C-MNS'!T81="NS",100,IF('C-MNS'!T81="N",10,IF('C-MNS'!T81="c",1,0))),0)</f>
        <v>0</v>
      </c>
      <c r="U81" s="365">
        <f>IF(MNS!F$8=3,IF('C-MNS'!U81="NS",100,IF('C-MNS'!U81="N",10,IF('C-MNS'!U81="c",1,0))),0)</f>
        <v>0</v>
      </c>
      <c r="V81" s="365">
        <f>IF(MNS!$G$8=1,IF('C-MNS'!V81="NS",100,IF('C-MNS'!V81="N",10,IF('C-MNS'!V81="c",1,0))),0)</f>
        <v>0</v>
      </c>
      <c r="W81" s="365">
        <f>IF(MNS!$G$8=2,IF('C-MNS'!W81="NS",100,IF('C-MNS'!W81="N",10,IF('C-MNS'!W81="c",1,0))),0)</f>
        <v>0</v>
      </c>
      <c r="X81" s="365">
        <f>IF(MNS!G$8=3,IF('C-MNS'!X81="NS",100,IF('C-MNS'!X81="N",10,IF('C-MNS'!X81="c",1,0))),0)</f>
        <v>0</v>
      </c>
      <c r="Y81" s="365">
        <f>IF(MNS!$H$8=1,IF('C-MNS'!Y81="NS",100,IF('C-MNS'!Y81="N",10,IF('C-MNS'!Y81="c",1,0))),0)</f>
        <v>0</v>
      </c>
      <c r="Z81" s="365">
        <f>IF(MNS!$H$8=2,IF('C-MNS'!Z81="NS",100,IF('C-MNS'!Z81="N",10,IF('C-MNS'!Z81="c",1,0))),0)</f>
        <v>0</v>
      </c>
      <c r="AA81" s="365">
        <f>IF(MNS!H$8=3,IF('C-MNS'!AA81="NS",100,IF('C-MNS'!AA81="N",10,IF('C-MNS'!AA81="c",1,0))),0)</f>
        <v>0</v>
      </c>
      <c r="AB81" s="365">
        <f>IF(MNS!$I$8=1,IF('C-MNS'!AB81="NS",100,IF('C-MNS'!AB81="N",10,IF('C-MNS'!AB81="c",1,0))),0)</f>
        <v>0</v>
      </c>
      <c r="AC81" s="365">
        <f>IF(MNS!$I$8=2,IF('C-MNS'!AC81="NS",100,IF('C-MNS'!AC81="N",10,IF('C-MNS'!AC81="c",1,0))),0)</f>
        <v>0</v>
      </c>
      <c r="AD81" s="365">
        <f>IF(MNS!I$8=3,IF('C-MNS'!AD81="NS",100,IF('C-MNS'!AD81="N",10,IF('C-MNS'!AD81="c",1,0))),0)</f>
        <v>0</v>
      </c>
      <c r="AE81" s="365">
        <f>IF(MNS!$J$8=1,IF('C-MNS'!AE81="NS",100,IF('C-MNS'!AE81="N",10,IF('C-MNS'!AE81="c",1,0))),0)</f>
        <v>0</v>
      </c>
      <c r="AF81" s="365">
        <f>IF(MNS!$J$8=2,IF('C-MNS'!AF81="NS",100,IF('C-MNS'!AF81="N",10,IF('C-MNS'!AF81="c",1,0))),0)</f>
        <v>0</v>
      </c>
      <c r="AG81" s="365">
        <f>IF(MNS!J$8=3,IF('C-MNS'!AG81="NS",100,IF('C-MNS'!AG81="N",10,IF('C-MNS'!AG81="c",1,0))),0)</f>
        <v>0</v>
      </c>
      <c r="AH81" s="365">
        <f>IF(MNS!$K$8=1,IF('C-MNS'!AH81="NS",100,IF('C-MNS'!AH81="N",10,IF('C-MNS'!AH81="c",1,0))),0)</f>
        <v>0</v>
      </c>
      <c r="AI81" s="365">
        <f>IF(MNS!$K$8=2,IF('C-MNS'!AI81="NS",100,IF('C-MNS'!AI81="N",10,IF('C-MNS'!AI81="c",1,0))),0)</f>
        <v>0</v>
      </c>
      <c r="AJ81" s="365">
        <f>IF(MNS!K$8=3,IF('C-MNS'!AJ81="NS",100,IF('C-MNS'!AJ81="N",10,IF('C-MNS'!AJ81="c",1,0))),0)</f>
        <v>0</v>
      </c>
      <c r="AK81" s="365">
        <f>IF(MNS!$L$8=1,IF('C-MNS'!AK81="NS",100,IF('C-MNS'!AK81="N",10,IF('C-MNS'!AK81="c",1,0))),0)</f>
        <v>0</v>
      </c>
      <c r="AL81" s="365">
        <f>IF(MNS!$L$8=2,IF('C-MNS'!AL81="NS",100,IF('C-MNS'!AL81="N",10,IF('C-MNS'!AL81="c",1,0))),0)</f>
        <v>0</v>
      </c>
      <c r="AM81" s="365">
        <f>IF(MNS!L$8=3,IF('C-MNS'!AM81="NS",100,IF('C-MNS'!AM81="N",10,IF('C-MNS'!AM81="c",1,0))),0)</f>
        <v>0</v>
      </c>
      <c r="AN81" s="365">
        <f>IF(MNS!$M$8=1,IF('C-MNS'!AN81="NS",100,IF('C-MNS'!AN81="N",10,IF('C-MNS'!AN81="c",1,0))),0)</f>
        <v>0</v>
      </c>
      <c r="AO81" s="365">
        <f>IF(MNS!$M$8=2,IF('C-MNS'!AO81="NS",100,IF('C-MNS'!AO81="N",10,IF('C-MNS'!AO81="c",1,0))),0)</f>
        <v>0</v>
      </c>
      <c r="AP81" s="365">
        <f>IF(MNS!M$8=3,IF('C-MNS'!AP81="NS",100,IF('C-MNS'!AP81="N",10,IF('C-MNS'!AP81="c",1,0))),0)</f>
        <v>0</v>
      </c>
      <c r="AQ81" s="365">
        <f>IF(MNS!$O$8=1,IF('C-MNS'!AQ81="NS",100,IF('C-MNS'!AQ81="N",10,IF('C-MNS'!AQ81="c",1,0))),0)</f>
        <v>0</v>
      </c>
      <c r="AR81" s="365">
        <f>IF(MNS!$O$8=2,IF('C-MNS'!AR81="NS",100,IF('C-MNS'!AR81="N",10,IF('C-MNS'!AR81="c",1,0))),0)</f>
        <v>0</v>
      </c>
      <c r="AS81" s="365">
        <f>IF(MNS!O$8=3,IF('C-MNS'!AS81="NS",100,IF('C-MNS'!AS81="N",10,IF('C-MNS'!AS81="c",1,0))),0)</f>
        <v>0</v>
      </c>
      <c r="AT81" s="365">
        <f>IF(MNS!$Z$8=1,IF('C-MNS'!AT81="NS",100,IF('C-MNS'!AT81="N",10,IF('C-MNS'!AT81="c",1,0))),0)</f>
        <v>0</v>
      </c>
      <c r="AU81" s="365">
        <f>IF(MNS!$Z$8=2,IF('C-MNS'!AU81="NS",100,IF('C-MNS'!AU81="N",10,IF('C-MNS'!AU81="c",1,0))),0)</f>
        <v>0</v>
      </c>
      <c r="AV81" s="365">
        <f>IF(MNS!Z$8=3,IF('C-MNS'!AV81="NS",100,IF('C-MNS'!AV81="N",10,IF('C-MNS'!AV81="c",1,0))),0)</f>
        <v>0</v>
      </c>
      <c r="AW81" s="365">
        <f>IF(MNS!$AH$8=1,IF('C-MNS'!AW81="NS",100,IF('C-MNS'!AW81="N",10,IF('C-MNS'!AW81="c",1,0))),0)</f>
        <v>0</v>
      </c>
      <c r="AX81" s="365">
        <f>IF(MNS!$AH$8=2,IF('C-MNS'!AX81="NS",100,IF('C-MNS'!AX81="N",10,IF('C-MNS'!AX81="c",1,0))),0)</f>
        <v>0</v>
      </c>
      <c r="AY81" s="365">
        <f>IF(MNS!$AH$8=3,IF('C-MNS'!AY81="NS",100,IF('C-MNS'!AY81="N",10,IF('C-MNS'!AY81="c",1,0))),0)</f>
        <v>0</v>
      </c>
      <c r="AZ81" s="366">
        <f t="shared" si="0"/>
        <v>0</v>
      </c>
      <c r="BA81" s="366">
        <f t="shared" si="1"/>
        <v>0</v>
      </c>
      <c r="BB81" s="366">
        <f t="shared" si="2"/>
        <v>0</v>
      </c>
      <c r="BC81" s="366">
        <f t="shared" si="3"/>
        <v>0</v>
      </c>
      <c r="BD81" s="367">
        <f>IF(AZ81&gt;0,IF(Perf_potenziale!AZ81&gt;0,IF(BA81&gt;=1,1,IF(BB81&gt;=Perf_potenziale!BB81,1,IF(BB81&gt;0,0.5,IF(BC81&gt;0,0.3,0)))),0),0)</f>
        <v>0</v>
      </c>
      <c r="BE81" s="367"/>
      <c r="BF81" s="368"/>
      <c r="BG81" s="339"/>
      <c r="BH81" s="339"/>
      <c r="BI81" s="339"/>
      <c r="BJ81" s="340"/>
      <c r="BK81" s="339"/>
      <c r="BL81" s="341"/>
    </row>
    <row r="82" spans="1:64" ht="15.75" customHeight="1" thickBot="1">
      <c r="A82" s="590"/>
      <c r="B82" s="437"/>
      <c r="C82" s="541"/>
      <c r="D82" s="547"/>
      <c r="E82" s="323" t="s">
        <v>375</v>
      </c>
      <c r="F82" s="317" t="s">
        <v>457</v>
      </c>
      <c r="G82" s="252">
        <f>IF(MNS!$B$8=1,IF('C-MNS'!G82="NS",100,IF('C-MNS'!G82="N",10,IF('C-MNS'!G82="c",1,0))),0)</f>
        <v>0</v>
      </c>
      <c r="H82" s="252">
        <f>IF(MNS!$B$8=2,IF('C-MNS'!H82="NS",100,IF('C-MNS'!H82="N",10,IF('C-MNS'!H82="c",1,0))),0)</f>
        <v>0</v>
      </c>
      <c r="I82" s="252">
        <f>IF(MNS!B$8=3,IF('C-MNS'!I82="NS",100,IF('C-MNS'!I82="N",10,IF('C-MNS'!I82="c",1,0))),0)</f>
        <v>0</v>
      </c>
      <c r="J82" s="252">
        <f>IF(MNS!$C$8=1,IF('C-MNS'!J82="NS",100,IF('C-MNS'!J82="N",10,IF('C-MNS'!J82="c",1,0))),0)</f>
        <v>0</v>
      </c>
      <c r="K82" s="252">
        <f>IF(MNS!$C$8=2,IF('C-MNS'!K82="NS",100,IF('C-MNS'!K82="N",10,IF('C-MNS'!K82="c",1,0))),0)</f>
        <v>0</v>
      </c>
      <c r="L82" s="252">
        <f>IF(MNS!C$8=3,IF('C-MNS'!L82="NS",100,IF('C-MNS'!L82="N",10,IF('C-MNS'!L82="c",1,0))),0)</f>
        <v>0</v>
      </c>
      <c r="M82" s="252">
        <f>IF(MNS!$D$8=1,IF('C-MNS'!M82="NS",100,IF('C-MNS'!M82="N",10,IF('C-MNS'!M82="c",1,0))),0)</f>
        <v>0</v>
      </c>
      <c r="N82" s="252">
        <f>IF(MNS!$D$8=2,IF('C-MNS'!N82="NS",100,IF('C-MNS'!N82="N",10,IF('C-MNS'!N82="c",1,0))),0)</f>
        <v>0</v>
      </c>
      <c r="O82" s="252">
        <f>IF(MNS!D$8=3,IF('C-MNS'!O82="NS",100,IF('C-MNS'!O82="N",10,IF('C-MNS'!O82="c",1,0))),0)</f>
        <v>0</v>
      </c>
      <c r="P82" s="252">
        <f>IF(MNS!$E$8=1,IF('C-MNS'!P82="NS",100,IF('C-MNS'!P82="N",10,IF('C-MNS'!P82="c",1,0))),0)</f>
        <v>0</v>
      </c>
      <c r="Q82" s="252">
        <f>IF(MNS!$E$8=2,IF('C-MNS'!Q82="NS",100,IF('C-MNS'!Q82="N",10,IF('C-MNS'!Q82="c",1,0))),0)</f>
        <v>0</v>
      </c>
      <c r="R82" s="252">
        <f>IF(MNS!E$8=3,IF('C-MNS'!R82="NS",100,IF('C-MNS'!R82="N",10,IF('C-MNS'!R82="c",1,0))),0)</f>
        <v>0</v>
      </c>
      <c r="S82" s="252">
        <f>IF(MNS!$F$8=1,IF('C-MNS'!S82="NS",100,IF('C-MNS'!S82="N",10,IF('C-MNS'!S82="c",1,0))),0)</f>
        <v>0</v>
      </c>
      <c r="T82" s="252">
        <f>IF(MNS!$F$8=2,IF('C-MNS'!T82="NS",100,IF('C-MNS'!T82="N",10,IF('C-MNS'!T82="c",1,0))),0)</f>
        <v>0</v>
      </c>
      <c r="U82" s="252">
        <f>IF(MNS!F$8=3,IF('C-MNS'!U82="NS",100,IF('C-MNS'!U82="N",10,IF('C-MNS'!U82="c",1,0))),0)</f>
        <v>0</v>
      </c>
      <c r="V82" s="252">
        <f>IF(MNS!$G$8=1,IF('C-MNS'!V82="NS",100,IF('C-MNS'!V82="N",10,IF('C-MNS'!V82="c",1,0))),0)</f>
        <v>0</v>
      </c>
      <c r="W82" s="252">
        <f>IF(MNS!$G$8=2,IF('C-MNS'!W82="NS",100,IF('C-MNS'!W82="N",10,IF('C-MNS'!W82="c",1,0))),0)</f>
        <v>0</v>
      </c>
      <c r="X82" s="252">
        <f>IF(MNS!G$8=3,IF('C-MNS'!X82="NS",100,IF('C-MNS'!X82="N",10,IF('C-MNS'!X82="c",1,0))),0)</f>
        <v>0</v>
      </c>
      <c r="Y82" s="252">
        <f>IF(MNS!$H$8=1,IF('C-MNS'!Y82="NS",100,IF('C-MNS'!Y82="N",10,IF('C-MNS'!Y82="c",1,0))),0)</f>
        <v>0</v>
      </c>
      <c r="Z82" s="252">
        <f>IF(MNS!$H$8=2,IF('C-MNS'!Z82="NS",100,IF('C-MNS'!Z82="N",10,IF('C-MNS'!Z82="c",1,0))),0)</f>
        <v>0</v>
      </c>
      <c r="AA82" s="252">
        <f>IF(MNS!H$8=3,IF('C-MNS'!AA82="NS",100,IF('C-MNS'!AA82="N",10,IF('C-MNS'!AA82="c",1,0))),0)</f>
        <v>0</v>
      </c>
      <c r="AB82" s="252">
        <f>IF(MNS!$I$8=1,IF('C-MNS'!AB82="NS",100,IF('C-MNS'!AB82="N",10,IF('C-MNS'!AB82="c",1,0))),0)</f>
        <v>0</v>
      </c>
      <c r="AC82" s="252">
        <f>IF(MNS!$I$8=2,IF('C-MNS'!AC82="NS",100,IF('C-MNS'!AC82="N",10,IF('C-MNS'!AC82="c",1,0))),0)</f>
        <v>0</v>
      </c>
      <c r="AD82" s="252">
        <f>IF(MNS!I$8=3,IF('C-MNS'!AD82="NS",100,IF('C-MNS'!AD82="N",10,IF('C-MNS'!AD82="c",1,0))),0)</f>
        <v>0</v>
      </c>
      <c r="AE82" s="252">
        <f>IF(MNS!$J$8=1,IF('C-MNS'!AE82="NS",100,IF('C-MNS'!AE82="N",10,IF('C-MNS'!AE82="c",1,0))),0)</f>
        <v>0</v>
      </c>
      <c r="AF82" s="252">
        <f>IF(MNS!$J$8=2,IF('C-MNS'!AF82="NS",100,IF('C-MNS'!AF82="N",10,IF('C-MNS'!AF82="c",1,0))),0)</f>
        <v>0</v>
      </c>
      <c r="AG82" s="252">
        <f>IF(MNS!J$8=3,IF('C-MNS'!AG82="NS",100,IF('C-MNS'!AG82="N",10,IF('C-MNS'!AG82="c",1,0))),0)</f>
        <v>0</v>
      </c>
      <c r="AH82" s="252">
        <f>IF(MNS!$K$8=1,IF('C-MNS'!AH82="NS",100,IF('C-MNS'!AH82="N",10,IF('C-MNS'!AH82="c",1,0))),0)</f>
        <v>0</v>
      </c>
      <c r="AI82" s="252">
        <f>IF(MNS!$K$8=2,IF('C-MNS'!AI82="NS",100,IF('C-MNS'!AI82="N",10,IF('C-MNS'!AI82="c",1,0))),0)</f>
        <v>0</v>
      </c>
      <c r="AJ82" s="252">
        <f>IF(MNS!K$8=3,IF('C-MNS'!AJ82="NS",100,IF('C-MNS'!AJ82="N",10,IF('C-MNS'!AJ82="c",1,0))),0)</f>
        <v>0</v>
      </c>
      <c r="AK82" s="252">
        <f>IF(MNS!$L$8=1,IF('C-MNS'!AK82="NS",100,IF('C-MNS'!AK82="N",10,IF('C-MNS'!AK82="c",1,0))),0)</f>
        <v>0</v>
      </c>
      <c r="AL82" s="252">
        <f>IF(MNS!$L$8=2,IF('C-MNS'!AL82="NS",100,IF('C-MNS'!AL82="N",10,IF('C-MNS'!AL82="c",1,0))),0)</f>
        <v>0</v>
      </c>
      <c r="AM82" s="252">
        <f>IF(MNS!L$8=3,IF('C-MNS'!AM82="NS",100,IF('C-MNS'!AM82="N",10,IF('C-MNS'!AM82="c",1,0))),0)</f>
        <v>0</v>
      </c>
      <c r="AN82" s="252">
        <f>IF(MNS!$M$8=1,IF('C-MNS'!AN82="NS",100,IF('C-MNS'!AN82="N",10,IF('C-MNS'!AN82="c",1,0))),0)</f>
        <v>0</v>
      </c>
      <c r="AO82" s="252">
        <f>IF(MNS!$M$8=2,IF('C-MNS'!AO82="NS",100,IF('C-MNS'!AO82="N",10,IF('C-MNS'!AO82="c",1,0))),0)</f>
        <v>0</v>
      </c>
      <c r="AP82" s="252">
        <f>IF(MNS!M$8=3,IF('C-MNS'!AP82="NS",100,IF('C-MNS'!AP82="N",10,IF('C-MNS'!AP82="c",1,0))),0)</f>
        <v>0</v>
      </c>
      <c r="AQ82" s="252">
        <f>IF(MNS!$O$8=1,IF('C-MNS'!AQ82="NS",100,IF('C-MNS'!AQ82="N",10,IF('C-MNS'!AQ82="c",1,0))),0)</f>
        <v>0</v>
      </c>
      <c r="AR82" s="252">
        <f>IF(MNS!$O$8=2,IF('C-MNS'!AR82="NS",100,IF('C-MNS'!AR82="N",10,IF('C-MNS'!AR82="c",1,0))),0)</f>
        <v>0</v>
      </c>
      <c r="AS82" s="252">
        <f>IF(MNS!O$8=3,IF('C-MNS'!AS82="NS",100,IF('C-MNS'!AS82="N",10,IF('C-MNS'!AS82="c",1,0))),0)</f>
        <v>0</v>
      </c>
      <c r="AT82" s="252">
        <f>IF(MNS!$Z$8=1,IF('C-MNS'!AT82="NS",100,IF('C-MNS'!AT82="N",10,IF('C-MNS'!AT82="c",1,0))),0)</f>
        <v>0</v>
      </c>
      <c r="AU82" s="252">
        <f>IF(MNS!$Z$8=2,IF('C-MNS'!AU82="NS",100,IF('C-MNS'!AU82="N",10,IF('C-MNS'!AU82="c",1,0))),0)</f>
        <v>0</v>
      </c>
      <c r="AV82" s="252">
        <f>IF(MNS!Z$8=3,IF('C-MNS'!AV82="NS",100,IF('C-MNS'!AV82="N",10,IF('C-MNS'!AV82="c",1,0))),0)</f>
        <v>0</v>
      </c>
      <c r="AW82" s="252">
        <f>IF(MNS!$AH$8=1,IF('C-MNS'!AW82="NS",100,IF('C-MNS'!AW82="N",10,IF('C-MNS'!AW82="c",1,0))),0)</f>
        <v>0</v>
      </c>
      <c r="AX82" s="252">
        <f>IF(MNS!$AH$8=2,IF('C-MNS'!AX82="NS",100,IF('C-MNS'!AX82="N",10,IF('C-MNS'!AX82="c",1,0))),0)</f>
        <v>0</v>
      </c>
      <c r="AY82" s="252">
        <f>IF(MNS!$AH$8=3,IF('C-MNS'!AY82="NS",100,IF('C-MNS'!AY82="N",10,IF('C-MNS'!AY82="c",1,0))),0)</f>
        <v>0</v>
      </c>
      <c r="AZ82" s="253">
        <f t="shared" si="0"/>
        <v>0</v>
      </c>
      <c r="BA82" s="253">
        <f t="shared" si="1"/>
        <v>0</v>
      </c>
      <c r="BB82" s="253">
        <f t="shared" si="2"/>
        <v>0</v>
      </c>
      <c r="BC82" s="253">
        <f t="shared" si="3"/>
        <v>0</v>
      </c>
      <c r="BD82" s="255">
        <f>IF(AZ82&gt;0,IF(Perf_potenziale!AZ82&gt;0,IF(BA82&gt;=1,1,IF(BB82&gt;=Perf_potenziale!BB82,1,IF(BB82&gt;0,0.5,IF(BC82&gt;0,0.3,0)))),0),0)</f>
        <v>0</v>
      </c>
      <c r="BE82" s="255"/>
      <c r="BF82" s="263"/>
      <c r="BG82" s="254"/>
      <c r="BH82" s="254"/>
      <c r="BI82" s="254"/>
      <c r="BJ82" s="99"/>
      <c r="BK82" s="254"/>
      <c r="BL82" s="342"/>
    </row>
    <row r="83" spans="1:64" ht="15.75" customHeight="1">
      <c r="A83" s="590"/>
      <c r="B83" s="437"/>
      <c r="C83" s="542"/>
      <c r="D83" s="548"/>
      <c r="E83" s="324" t="s">
        <v>377</v>
      </c>
      <c r="F83" s="313" t="s">
        <v>458</v>
      </c>
      <c r="G83" s="280">
        <f>IF(MNS!$B$8=1,IF('C-MNS'!G83="NS",100,IF('C-MNS'!G83="N",10,IF('C-MNS'!G83="c",1,0))),0)</f>
        <v>0</v>
      </c>
      <c r="H83" s="280">
        <f>IF(MNS!$B$8=2,IF('C-MNS'!H83="NS",100,IF('C-MNS'!H83="N",10,IF('C-MNS'!H83="c",1,0))),0)</f>
        <v>0</v>
      </c>
      <c r="I83" s="280">
        <f>IF(MNS!B$8=3,IF('C-MNS'!I83="NS",100,IF('C-MNS'!I83="N",10,IF('C-MNS'!I83="c",1,0))),0)</f>
        <v>0</v>
      </c>
      <c r="J83" s="280">
        <f>IF(MNS!$C$8=1,IF('C-MNS'!J83="NS",100,IF('C-MNS'!J83="N",10,IF('C-MNS'!J83="c",1,0))),0)</f>
        <v>0</v>
      </c>
      <c r="K83" s="280">
        <f>IF(MNS!$C$8=2,IF('C-MNS'!K83="NS",100,IF('C-MNS'!K83="N",10,IF('C-MNS'!K83="c",1,0))),0)</f>
        <v>0</v>
      </c>
      <c r="L83" s="280">
        <f>IF(MNS!C$8=3,IF('C-MNS'!L83="NS",100,IF('C-MNS'!L83="N",10,IF('C-MNS'!L83="c",1,0))),0)</f>
        <v>0</v>
      </c>
      <c r="M83" s="280">
        <f>IF(MNS!$D$8=1,IF('C-MNS'!M83="NS",100,IF('C-MNS'!M83="N",10,IF('C-MNS'!M83="c",1,0))),0)</f>
        <v>0</v>
      </c>
      <c r="N83" s="280">
        <f>IF(MNS!$D$8=2,IF('C-MNS'!N83="NS",100,IF('C-MNS'!N83="N",10,IF('C-MNS'!N83="c",1,0))),0)</f>
        <v>0</v>
      </c>
      <c r="O83" s="280">
        <f>IF(MNS!D$8=3,IF('C-MNS'!O83="NS",100,IF('C-MNS'!O83="N",10,IF('C-MNS'!O83="c",1,0))),0)</f>
        <v>0</v>
      </c>
      <c r="P83" s="280">
        <f>IF(MNS!$E$8=1,IF('C-MNS'!P83="NS",100,IF('C-MNS'!P83="N",10,IF('C-MNS'!P83="c",1,0))),0)</f>
        <v>0</v>
      </c>
      <c r="Q83" s="280">
        <f>IF(MNS!$E$8=2,IF('C-MNS'!Q83="NS",100,IF('C-MNS'!Q83="N",10,IF('C-MNS'!Q83="c",1,0))),0)</f>
        <v>0</v>
      </c>
      <c r="R83" s="280">
        <f>IF(MNS!E$8=3,IF('C-MNS'!R83="NS",100,IF('C-MNS'!R83="N",10,IF('C-MNS'!R83="c",1,0))),0)</f>
        <v>0</v>
      </c>
      <c r="S83" s="280">
        <f>IF(MNS!$F$8=1,IF('C-MNS'!S83="NS",100,IF('C-MNS'!S83="N",10,IF('C-MNS'!S83="c",1,0))),0)</f>
        <v>0</v>
      </c>
      <c r="T83" s="280">
        <f>IF(MNS!$F$8=2,IF('C-MNS'!T83="NS",100,IF('C-MNS'!T83="N",10,IF('C-MNS'!T83="c",1,0))),0)</f>
        <v>0</v>
      </c>
      <c r="U83" s="280">
        <f>IF(MNS!F$8=3,IF('C-MNS'!U83="NS",100,IF('C-MNS'!U83="N",10,IF('C-MNS'!U83="c",1,0))),0)</f>
        <v>0</v>
      </c>
      <c r="V83" s="280">
        <f>IF(MNS!$G$8=1,IF('C-MNS'!V83="NS",100,IF('C-MNS'!V83="N",10,IF('C-MNS'!V83="c",1,0))),0)</f>
        <v>0</v>
      </c>
      <c r="W83" s="280">
        <f>IF(MNS!$G$8=2,IF('C-MNS'!W83="NS",100,IF('C-MNS'!W83="N",10,IF('C-MNS'!W83="c",1,0))),0)</f>
        <v>0</v>
      </c>
      <c r="X83" s="280">
        <f>IF(MNS!G$8=3,IF('C-MNS'!X83="NS",100,IF('C-MNS'!X83="N",10,IF('C-MNS'!X83="c",1,0))),0)</f>
        <v>0</v>
      </c>
      <c r="Y83" s="280">
        <f>IF(MNS!$H$8=1,IF('C-MNS'!Y83="NS",100,IF('C-MNS'!Y83="N",10,IF('C-MNS'!Y83="c",1,0))),0)</f>
        <v>0</v>
      </c>
      <c r="Z83" s="280">
        <f>IF(MNS!$H$8=2,IF('C-MNS'!Z83="NS",100,IF('C-MNS'!Z83="N",10,IF('C-MNS'!Z83="c",1,0))),0)</f>
        <v>0</v>
      </c>
      <c r="AA83" s="280">
        <f>IF(MNS!H$8=3,IF('C-MNS'!AA83="NS",100,IF('C-MNS'!AA83="N",10,IF('C-MNS'!AA83="c",1,0))),0)</f>
        <v>0</v>
      </c>
      <c r="AB83" s="280">
        <f>IF(MNS!$I$8=1,IF('C-MNS'!AB83="NS",100,IF('C-MNS'!AB83="N",10,IF('C-MNS'!AB83="c",1,0))),0)</f>
        <v>0</v>
      </c>
      <c r="AC83" s="280">
        <f>IF(MNS!$I$8=2,IF('C-MNS'!AC83="NS",100,IF('C-MNS'!AC83="N",10,IF('C-MNS'!AC83="c",1,0))),0)</f>
        <v>0</v>
      </c>
      <c r="AD83" s="280">
        <f>IF(MNS!I$8=3,IF('C-MNS'!AD83="NS",100,IF('C-MNS'!AD83="N",10,IF('C-MNS'!AD83="c",1,0))),0)</f>
        <v>0</v>
      </c>
      <c r="AE83" s="280">
        <f>IF(MNS!$J$8=1,IF('C-MNS'!AE83="NS",100,IF('C-MNS'!AE83="N",10,IF('C-MNS'!AE83="c",1,0))),0)</f>
        <v>0</v>
      </c>
      <c r="AF83" s="280">
        <f>IF(MNS!$J$8=2,IF('C-MNS'!AF83="NS",100,IF('C-MNS'!AF83="N",10,IF('C-MNS'!AF83="c",1,0))),0)</f>
        <v>0</v>
      </c>
      <c r="AG83" s="280">
        <f>IF(MNS!J$8=3,IF('C-MNS'!AG83="NS",100,IF('C-MNS'!AG83="N",10,IF('C-MNS'!AG83="c",1,0))),0)</f>
        <v>0</v>
      </c>
      <c r="AH83" s="280">
        <f>IF(MNS!$K$8=1,IF('C-MNS'!AH83="NS",100,IF('C-MNS'!AH83="N",10,IF('C-MNS'!AH83="c",1,0))),0)</f>
        <v>0</v>
      </c>
      <c r="AI83" s="280">
        <f>IF(MNS!$K$8=2,IF('C-MNS'!AI83="NS",100,IF('C-MNS'!AI83="N",10,IF('C-MNS'!AI83="c",1,0))),0)</f>
        <v>0</v>
      </c>
      <c r="AJ83" s="280">
        <f>IF(MNS!K$8=3,IF('C-MNS'!AJ83="NS",100,IF('C-MNS'!AJ83="N",10,IF('C-MNS'!AJ83="c",1,0))),0)</f>
        <v>0</v>
      </c>
      <c r="AK83" s="280">
        <f>IF(MNS!$L$8=1,IF('C-MNS'!AK83="NS",100,IF('C-MNS'!AK83="N",10,IF('C-MNS'!AK83="c",1,0))),0)</f>
        <v>0</v>
      </c>
      <c r="AL83" s="280">
        <f>IF(MNS!$L$8=2,IF('C-MNS'!AL83="NS",100,IF('C-MNS'!AL83="N",10,IF('C-MNS'!AL83="c",1,0))),0)</f>
        <v>0</v>
      </c>
      <c r="AM83" s="280">
        <f>IF(MNS!L$8=3,IF('C-MNS'!AM83="NS",100,IF('C-MNS'!AM83="N",10,IF('C-MNS'!AM83="c",1,0))),0)</f>
        <v>0</v>
      </c>
      <c r="AN83" s="280">
        <f>IF(MNS!$M$8=1,IF('C-MNS'!AN83="NS",100,IF('C-MNS'!AN83="N",10,IF('C-MNS'!AN83="c",1,0))),0)</f>
        <v>0</v>
      </c>
      <c r="AO83" s="280">
        <f>IF(MNS!$M$8=2,IF('C-MNS'!AO83="NS",100,IF('C-MNS'!AO83="N",10,IF('C-MNS'!AO83="c",1,0))),0)</f>
        <v>0</v>
      </c>
      <c r="AP83" s="280">
        <f>IF(MNS!M$8=3,IF('C-MNS'!AP83="NS",100,IF('C-MNS'!AP83="N",10,IF('C-MNS'!AP83="c",1,0))),0)</f>
        <v>0</v>
      </c>
      <c r="AQ83" s="280">
        <f>IF(MNS!$O$8=1,IF('C-MNS'!AQ83="NS",100,IF('C-MNS'!AQ83="N",10,IF('C-MNS'!AQ83="c",1,0))),0)</f>
        <v>0</v>
      </c>
      <c r="AR83" s="280">
        <f>IF(MNS!$O$8=2,IF('C-MNS'!AR83="NS",100,IF('C-MNS'!AR83="N",10,IF('C-MNS'!AR83="c",1,0))),0)</f>
        <v>0</v>
      </c>
      <c r="AS83" s="280">
        <f>IF(MNS!O$8=3,IF('C-MNS'!AS83="NS",100,IF('C-MNS'!AS83="N",10,IF('C-MNS'!AS83="c",1,0))),0)</f>
        <v>0</v>
      </c>
      <c r="AT83" s="280">
        <f>IF(MNS!$Z$8=1,IF('C-MNS'!AT83="NS",100,IF('C-MNS'!AT83="N",10,IF('C-MNS'!AT83="c",1,0))),0)</f>
        <v>0</v>
      </c>
      <c r="AU83" s="280">
        <f>IF(MNS!$Z$8=2,IF('C-MNS'!AU83="NS",100,IF('C-MNS'!AU83="N",10,IF('C-MNS'!AU83="c",1,0))),0)</f>
        <v>0</v>
      </c>
      <c r="AV83" s="280">
        <f>IF(MNS!Z$8=3,IF('C-MNS'!AV83="NS",100,IF('C-MNS'!AV83="N",10,IF('C-MNS'!AV83="c",1,0))),0)</f>
        <v>0</v>
      </c>
      <c r="AW83" s="280">
        <f>IF(MNS!$AH$8=1,IF('C-MNS'!AW83="NS",100,IF('C-MNS'!AW83="N",10,IF('C-MNS'!AW83="c",1,0))),0)</f>
        <v>0</v>
      </c>
      <c r="AX83" s="280">
        <f>IF(MNS!$AH$8=2,IF('C-MNS'!AX83="NS",100,IF('C-MNS'!AX83="N",10,IF('C-MNS'!AX83="c",1,0))),0)</f>
        <v>0</v>
      </c>
      <c r="AY83" s="280">
        <f>IF(MNS!$AH$8=3,IF('C-MNS'!AY83="NS",100,IF('C-MNS'!AY83="N",10,IF('C-MNS'!AY83="c",1,0))),0)</f>
        <v>0</v>
      </c>
      <c r="AZ83" s="256">
        <f t="shared" si="0"/>
        <v>0</v>
      </c>
      <c r="BA83" s="256">
        <f t="shared" si="1"/>
        <v>0</v>
      </c>
      <c r="BB83" s="256">
        <f t="shared" si="2"/>
        <v>0</v>
      </c>
      <c r="BC83" s="256">
        <f t="shared" si="3"/>
        <v>0</v>
      </c>
      <c r="BD83" s="258">
        <f>IF(AZ83&gt;0,IF(Perf_potenziale!AZ83&gt;0,IF(BA83&gt;=1,1,IF(BB83&gt;=Perf_potenziale!BB83,1,IF(BB83&gt;0,0.5,IF(BC83&gt;0,0.3,0)))),0),0)</f>
        <v>0</v>
      </c>
      <c r="BE83" s="258">
        <f>IF(BD83=1,3,IF(BD82=1,2,IF(BD81=1,1,0)))</f>
        <v>0</v>
      </c>
      <c r="BF83" s="281">
        <f>IF(BE83=0,BD83+BD82*0.1+BD81*0.01,0)</f>
        <v>0</v>
      </c>
      <c r="BG83" s="254"/>
      <c r="BH83" s="254"/>
      <c r="BI83" s="254"/>
      <c r="BJ83" s="99"/>
      <c r="BK83" s="254"/>
      <c r="BL83" s="342"/>
    </row>
    <row r="84" spans="1:64" ht="15.75" customHeight="1" thickBot="1">
      <c r="A84" s="590"/>
      <c r="B84" s="437"/>
      <c r="C84" s="586" t="s">
        <v>480</v>
      </c>
      <c r="D84" s="577" t="s">
        <v>481</v>
      </c>
      <c r="E84" s="320" t="s">
        <v>373</v>
      </c>
      <c r="F84" s="306" t="s">
        <v>482</v>
      </c>
      <c r="G84" s="266">
        <f>IF(MNS!$B$8=1,IF('C-MNS'!G84="NS",100,IF('C-MNS'!G84="N",10,IF('C-MNS'!G84="c",1,0))),0)</f>
        <v>0</v>
      </c>
      <c r="H84" s="266">
        <f>IF(MNS!$B$8=2,IF('C-MNS'!H84="NS",100,IF('C-MNS'!H84="N",10,IF('C-MNS'!H84="c",1,0))),0)</f>
        <v>0</v>
      </c>
      <c r="I84" s="266">
        <f>IF(MNS!B$8=3,IF('C-MNS'!I84="NS",100,IF('C-MNS'!I84="N",10,IF('C-MNS'!I84="c",1,0))),0)</f>
        <v>0</v>
      </c>
      <c r="J84" s="266">
        <f>IF(MNS!$C$8=1,IF('C-MNS'!J84="NS",100,IF('C-MNS'!J84="N",10,IF('C-MNS'!J84="c",1,0))),0)</f>
        <v>0</v>
      </c>
      <c r="K84" s="266">
        <f>IF(MNS!$C$8=2,IF('C-MNS'!K84="NS",100,IF('C-MNS'!K84="N",10,IF('C-MNS'!K84="c",1,0))),0)</f>
        <v>0</v>
      </c>
      <c r="L84" s="266">
        <f>IF(MNS!C$8=3,IF('C-MNS'!L84="NS",100,IF('C-MNS'!L84="N",10,IF('C-MNS'!L84="c",1,0))),0)</f>
        <v>0</v>
      </c>
      <c r="M84" s="266">
        <f>IF(MNS!$D$8=1,IF('C-MNS'!M84="NS",100,IF('C-MNS'!M84="N",10,IF('C-MNS'!M84="c",1,0))),0)</f>
        <v>0</v>
      </c>
      <c r="N84" s="266">
        <f>IF(MNS!$D$8=2,IF('C-MNS'!N84="NS",100,IF('C-MNS'!N84="N",10,IF('C-MNS'!N84="c",1,0))),0)</f>
        <v>0</v>
      </c>
      <c r="O84" s="266">
        <f>IF(MNS!D$8=3,IF('C-MNS'!O84="NS",100,IF('C-MNS'!O84="N",10,IF('C-MNS'!O84="c",1,0))),0)</f>
        <v>0</v>
      </c>
      <c r="P84" s="266">
        <f>IF(MNS!$E$8=1,IF('C-MNS'!P84="NS",100,IF('C-MNS'!P84="N",10,IF('C-MNS'!P84="c",1,0))),0)</f>
        <v>0</v>
      </c>
      <c r="Q84" s="266">
        <f>IF(MNS!$E$8=2,IF('C-MNS'!Q84="NS",100,IF('C-MNS'!Q84="N",10,IF('C-MNS'!Q84="c",1,0))),0)</f>
        <v>0</v>
      </c>
      <c r="R84" s="266">
        <f>IF(MNS!E$8=3,IF('C-MNS'!R84="NS",100,IF('C-MNS'!R84="N",10,IF('C-MNS'!R84="c",1,0))),0)</f>
        <v>0</v>
      </c>
      <c r="S84" s="266">
        <f>IF(MNS!$F$8=1,IF('C-MNS'!S84="NS",100,IF('C-MNS'!S84="N",10,IF('C-MNS'!S84="c",1,0))),0)</f>
        <v>0</v>
      </c>
      <c r="T84" s="266">
        <f>IF(MNS!$F$8=2,IF('C-MNS'!T84="NS",100,IF('C-MNS'!T84="N",10,IF('C-MNS'!T84="c",1,0))),0)</f>
        <v>0</v>
      </c>
      <c r="U84" s="266">
        <f>IF(MNS!F$8=3,IF('C-MNS'!U84="NS",100,IF('C-MNS'!U84="N",10,IF('C-MNS'!U84="c",1,0))),0)</f>
        <v>0</v>
      </c>
      <c r="V84" s="266">
        <f>IF(MNS!$G$8=1,IF('C-MNS'!V84="NS",100,IF('C-MNS'!V84="N",10,IF('C-MNS'!V84="c",1,0))),0)</f>
        <v>0</v>
      </c>
      <c r="W84" s="266">
        <f>IF(MNS!$G$8=2,IF('C-MNS'!W84="NS",100,IF('C-MNS'!W84="N",10,IF('C-MNS'!W84="c",1,0))),0)</f>
        <v>0</v>
      </c>
      <c r="X84" s="266">
        <f>IF(MNS!G$8=3,IF('C-MNS'!X84="NS",100,IF('C-MNS'!X84="N",10,IF('C-MNS'!X84="c",1,0))),0)</f>
        <v>0</v>
      </c>
      <c r="Y84" s="266">
        <f>IF(MNS!$H$8=1,IF('C-MNS'!Y84="NS",100,IF('C-MNS'!Y84="N",10,IF('C-MNS'!Y84="c",1,0))),0)</f>
        <v>0</v>
      </c>
      <c r="Z84" s="266">
        <f>IF(MNS!$H$8=2,IF('C-MNS'!Z84="NS",100,IF('C-MNS'!Z84="N",10,IF('C-MNS'!Z84="c",1,0))),0)</f>
        <v>0</v>
      </c>
      <c r="AA84" s="266">
        <f>IF(MNS!H$8=3,IF('C-MNS'!AA84="NS",100,IF('C-MNS'!AA84="N",10,IF('C-MNS'!AA84="c",1,0))),0)</f>
        <v>0</v>
      </c>
      <c r="AB84" s="266">
        <f>IF(MNS!$I$8=1,IF('C-MNS'!AB84="NS",100,IF('C-MNS'!AB84="N",10,IF('C-MNS'!AB84="c",1,0))),0)</f>
        <v>0</v>
      </c>
      <c r="AC84" s="266">
        <f>IF(MNS!$I$8=2,IF('C-MNS'!AC84="NS",100,IF('C-MNS'!AC84="N",10,IF('C-MNS'!AC84="c",1,0))),0)</f>
        <v>0</v>
      </c>
      <c r="AD84" s="266">
        <f>IF(MNS!I$8=3,IF('C-MNS'!AD84="NS",100,IF('C-MNS'!AD84="N",10,IF('C-MNS'!AD84="c",1,0))),0)</f>
        <v>0</v>
      </c>
      <c r="AE84" s="266">
        <f>IF(MNS!$J$8=1,IF('C-MNS'!AE84="NS",100,IF('C-MNS'!AE84="N",10,IF('C-MNS'!AE84="c",1,0))),0)</f>
        <v>0</v>
      </c>
      <c r="AF84" s="266">
        <f>IF(MNS!$J$8=2,IF('C-MNS'!AF84="NS",100,IF('C-MNS'!AF84="N",10,IF('C-MNS'!AF84="c",1,0))),0)</f>
        <v>0</v>
      </c>
      <c r="AG84" s="266">
        <f>IF(MNS!J$8=3,IF('C-MNS'!AG84="NS",100,IF('C-MNS'!AG84="N",10,IF('C-MNS'!AG84="c",1,0))),0)</f>
        <v>0</v>
      </c>
      <c r="AH84" s="266">
        <f>IF(MNS!$K$8=1,IF('C-MNS'!AH84="NS",100,IF('C-MNS'!AH84="N",10,IF('C-MNS'!AH84="c",1,0))),0)</f>
        <v>0</v>
      </c>
      <c r="AI84" s="266">
        <f>IF(MNS!$K$8=2,IF('C-MNS'!AI84="NS",100,IF('C-MNS'!AI84="N",10,IF('C-MNS'!AI84="c",1,0))),0)</f>
        <v>0</v>
      </c>
      <c r="AJ84" s="266">
        <f>IF(MNS!K$8=3,IF('C-MNS'!AJ84="NS",100,IF('C-MNS'!AJ84="N",10,IF('C-MNS'!AJ84="c",1,0))),0)</f>
        <v>0</v>
      </c>
      <c r="AK84" s="266">
        <f>IF(MNS!$L$8=1,IF('C-MNS'!AK84="NS",100,IF('C-MNS'!AK84="N",10,IF('C-MNS'!AK84="c",1,0))),0)</f>
        <v>0</v>
      </c>
      <c r="AL84" s="266">
        <f>IF(MNS!$L$8=2,IF('C-MNS'!AL84="NS",100,IF('C-MNS'!AL84="N",10,IF('C-MNS'!AL84="c",1,0))),0)</f>
        <v>0</v>
      </c>
      <c r="AM84" s="266">
        <f>IF(MNS!L$8=3,IF('C-MNS'!AM84="NS",100,IF('C-MNS'!AM84="N",10,IF('C-MNS'!AM84="c",1,0))),0)</f>
        <v>0</v>
      </c>
      <c r="AN84" s="266">
        <f>IF(MNS!$M$8=1,IF('C-MNS'!AN84="NS",100,IF('C-MNS'!AN84="N",10,IF('C-MNS'!AN84="c",1,0))),0)</f>
        <v>0</v>
      </c>
      <c r="AO84" s="266">
        <f>IF(MNS!$M$8=2,IF('C-MNS'!AO84="NS",100,IF('C-MNS'!AO84="N",10,IF('C-MNS'!AO84="c",1,0))),0)</f>
        <v>0</v>
      </c>
      <c r="AP84" s="266">
        <f>IF(MNS!M$8=3,IF('C-MNS'!AP84="NS",100,IF('C-MNS'!AP84="N",10,IF('C-MNS'!AP84="c",1,0))),0)</f>
        <v>0</v>
      </c>
      <c r="AQ84" s="266">
        <f>IF(MNS!$O$8=1,IF('C-MNS'!AQ84="NS",100,IF('C-MNS'!AQ84="N",10,IF('C-MNS'!AQ84="c",1,0))),0)</f>
        <v>0</v>
      </c>
      <c r="AR84" s="266">
        <f>IF(MNS!$O$8=2,IF('C-MNS'!AR84="NS",100,IF('C-MNS'!AR84="N",10,IF('C-MNS'!AR84="c",1,0))),0)</f>
        <v>0</v>
      </c>
      <c r="AS84" s="266">
        <f>IF(MNS!O$8=3,IF('C-MNS'!AS84="NS",100,IF('C-MNS'!AS84="N",10,IF('C-MNS'!AS84="c",1,0))),0)</f>
        <v>0</v>
      </c>
      <c r="AT84" s="266">
        <f>IF(MNS!$Z$8=1,IF('C-MNS'!AT84="NS",100,IF('C-MNS'!AT84="N",10,IF('C-MNS'!AT84="c",1,0))),0)</f>
        <v>0</v>
      </c>
      <c r="AU84" s="266">
        <f>IF(MNS!$Z$8=2,IF('C-MNS'!AU84="NS",100,IF('C-MNS'!AU84="N",10,IF('C-MNS'!AU84="c",1,0))),0)</f>
        <v>0</v>
      </c>
      <c r="AV84" s="266">
        <f>IF(MNS!Z$8=3,IF('C-MNS'!AV84="NS",100,IF('C-MNS'!AV84="N",10,IF('C-MNS'!AV84="c",1,0))),0)</f>
        <v>0</v>
      </c>
      <c r="AW84" s="266">
        <f>IF(MNS!$AH$8=1,IF('C-MNS'!AW84="NS",100,IF('C-MNS'!AW84="N",10,IF('C-MNS'!AW84="c",1,0))),0)</f>
        <v>0</v>
      </c>
      <c r="AX84" s="266">
        <f>IF(MNS!$AH$8=2,IF('C-MNS'!AX84="NS",100,IF('C-MNS'!AX84="N",10,IF('C-MNS'!AX84="c",1,0))),0)</f>
        <v>0</v>
      </c>
      <c r="AY84" s="266">
        <f>IF(MNS!$AH$8=3,IF('C-MNS'!AY84="NS",100,IF('C-MNS'!AY84="N",10,IF('C-MNS'!AY84="c",1,0))),0)</f>
        <v>0</v>
      </c>
      <c r="AZ84" s="267">
        <f t="shared" si="0"/>
        <v>0</v>
      </c>
      <c r="BA84" s="267">
        <f t="shared" si="1"/>
        <v>0</v>
      </c>
      <c r="BB84" s="267">
        <f t="shared" si="2"/>
        <v>0</v>
      </c>
      <c r="BC84" s="267">
        <f t="shared" si="3"/>
        <v>0</v>
      </c>
      <c r="BD84" s="261">
        <f>IF(AZ84&gt;0,IF(Perf_potenziale!AZ84&gt;0,IF(BA84&gt;=1,1,IF(BB84&gt;=Perf_potenziale!BB84,1,IF(BB84&gt;0,0.5,IF(BC84&gt;0,0.3,0)))),0),0)</f>
        <v>0</v>
      </c>
      <c r="BE84" s="261"/>
      <c r="BF84" s="268"/>
      <c r="BG84" s="254"/>
      <c r="BH84" s="254"/>
      <c r="BI84" s="254"/>
      <c r="BJ84" s="99"/>
      <c r="BK84" s="254"/>
      <c r="BL84" s="342"/>
    </row>
    <row r="85" spans="1:64" ht="15.75" customHeight="1" thickBot="1">
      <c r="A85" s="590"/>
      <c r="B85" s="437"/>
      <c r="C85" s="544"/>
      <c r="D85" s="516"/>
      <c r="E85" s="93" t="s">
        <v>375</v>
      </c>
      <c r="F85" s="27" t="s">
        <v>483</v>
      </c>
      <c r="G85" s="81">
        <f>IF(MNS!$B$8=1,IF('C-MNS'!G85="NS",100,IF('C-MNS'!G85="N",10,IF('C-MNS'!G85="c",1,0))),0)</f>
        <v>0</v>
      </c>
      <c r="H85" s="81">
        <f>IF(MNS!$B$8=2,IF('C-MNS'!H85="NS",100,IF('C-MNS'!H85="N",10,IF('C-MNS'!H85="c",1,0))),0)</f>
        <v>0</v>
      </c>
      <c r="I85" s="81">
        <f>IF(MNS!B$8=3,IF('C-MNS'!I85="NS",100,IF('C-MNS'!I85="N",10,IF('C-MNS'!I85="c",1,0))),0)</f>
        <v>0</v>
      </c>
      <c r="J85" s="81">
        <f>IF(MNS!$C$8=1,IF('C-MNS'!J85="NS",100,IF('C-MNS'!J85="N",10,IF('C-MNS'!J85="c",1,0))),0)</f>
        <v>0</v>
      </c>
      <c r="K85" s="81">
        <f>IF(MNS!$C$8=2,IF('C-MNS'!K85="NS",100,IF('C-MNS'!K85="N",10,IF('C-MNS'!K85="c",1,0))),0)</f>
        <v>0</v>
      </c>
      <c r="L85" s="81">
        <f>IF(MNS!C$8=3,IF('C-MNS'!L85="NS",100,IF('C-MNS'!L85="N",10,IF('C-MNS'!L85="c",1,0))),0)</f>
        <v>0</v>
      </c>
      <c r="M85" s="81">
        <f>IF(MNS!$D$8=1,IF('C-MNS'!M85="NS",100,IF('C-MNS'!M85="N",10,IF('C-MNS'!M85="c",1,0))),0)</f>
        <v>0</v>
      </c>
      <c r="N85" s="81">
        <f>IF(MNS!$D$8=2,IF('C-MNS'!N85="NS",100,IF('C-MNS'!N85="N",10,IF('C-MNS'!N85="c",1,0))),0)</f>
        <v>0</v>
      </c>
      <c r="O85" s="81">
        <f>IF(MNS!D$8=3,IF('C-MNS'!O85="NS",100,IF('C-MNS'!O85="N",10,IF('C-MNS'!O85="c",1,0))),0)</f>
        <v>0</v>
      </c>
      <c r="P85" s="81">
        <f>IF(MNS!$E$8=1,IF('C-MNS'!P85="NS",100,IF('C-MNS'!P85="N",10,IF('C-MNS'!P85="c",1,0))),0)</f>
        <v>0</v>
      </c>
      <c r="Q85" s="81">
        <f>IF(MNS!$E$8=2,IF('C-MNS'!Q85="NS",100,IF('C-MNS'!Q85="N",10,IF('C-MNS'!Q85="c",1,0))),0)</f>
        <v>0</v>
      </c>
      <c r="R85" s="81">
        <f>IF(MNS!E$8=3,IF('C-MNS'!R85="NS",100,IF('C-MNS'!R85="N",10,IF('C-MNS'!R85="c",1,0))),0)</f>
        <v>0</v>
      </c>
      <c r="S85" s="81">
        <f>IF(MNS!$F$8=1,IF('C-MNS'!S85="NS",100,IF('C-MNS'!S85="N",10,IF('C-MNS'!S85="c",1,0))),0)</f>
        <v>0</v>
      </c>
      <c r="T85" s="81">
        <f>IF(MNS!$F$8=2,IF('C-MNS'!T85="NS",100,IF('C-MNS'!T85="N",10,IF('C-MNS'!T85="c",1,0))),0)</f>
        <v>0</v>
      </c>
      <c r="U85" s="81">
        <f>IF(MNS!F$8=3,IF('C-MNS'!U85="NS",100,IF('C-MNS'!U85="N",10,IF('C-MNS'!U85="c",1,0))),0)</f>
        <v>0</v>
      </c>
      <c r="V85" s="81">
        <f>IF(MNS!$G$8=1,IF('C-MNS'!V85="NS",100,IF('C-MNS'!V85="N",10,IF('C-MNS'!V85="c",1,0))),0)</f>
        <v>0</v>
      </c>
      <c r="W85" s="81">
        <f>IF(MNS!$G$8=2,IF('C-MNS'!W85="NS",100,IF('C-MNS'!W85="N",10,IF('C-MNS'!W85="c",1,0))),0)</f>
        <v>0</v>
      </c>
      <c r="X85" s="81">
        <f>IF(MNS!G$8=3,IF('C-MNS'!X85="NS",100,IF('C-MNS'!X85="N",10,IF('C-MNS'!X85="c",1,0))),0)</f>
        <v>0</v>
      </c>
      <c r="Y85" s="81">
        <f>IF(MNS!$H$8=1,IF('C-MNS'!Y85="NS",100,IF('C-MNS'!Y85="N",10,IF('C-MNS'!Y85="c",1,0))),0)</f>
        <v>0</v>
      </c>
      <c r="Z85" s="81">
        <f>IF(MNS!$H$8=2,IF('C-MNS'!Z85="NS",100,IF('C-MNS'!Z85="N",10,IF('C-MNS'!Z85="c",1,0))),0)</f>
        <v>0</v>
      </c>
      <c r="AA85" s="81">
        <f>IF(MNS!H$8=3,IF('C-MNS'!AA85="NS",100,IF('C-MNS'!AA85="N",10,IF('C-MNS'!AA85="c",1,0))),0)</f>
        <v>0</v>
      </c>
      <c r="AB85" s="81">
        <f>IF(MNS!$I$8=1,IF('C-MNS'!AB85="NS",100,IF('C-MNS'!AB85="N",10,IF('C-MNS'!AB85="c",1,0))),0)</f>
        <v>0</v>
      </c>
      <c r="AC85" s="81">
        <f>IF(MNS!$I$8=2,IF('C-MNS'!AC85="NS",100,IF('C-MNS'!AC85="N",10,IF('C-MNS'!AC85="c",1,0))),0)</f>
        <v>0</v>
      </c>
      <c r="AD85" s="81">
        <f>IF(MNS!I$8=3,IF('C-MNS'!AD85="NS",100,IF('C-MNS'!AD85="N",10,IF('C-MNS'!AD85="c",1,0))),0)</f>
        <v>0</v>
      </c>
      <c r="AE85" s="81">
        <f>IF(MNS!$J$8=1,IF('C-MNS'!AE85="NS",100,IF('C-MNS'!AE85="N",10,IF('C-MNS'!AE85="c",1,0))),0)</f>
        <v>0</v>
      </c>
      <c r="AF85" s="81">
        <f>IF(MNS!$J$8=2,IF('C-MNS'!AF85="NS",100,IF('C-MNS'!AF85="N",10,IF('C-MNS'!AF85="c",1,0))),0)</f>
        <v>0</v>
      </c>
      <c r="AG85" s="81">
        <f>IF(MNS!J$8=3,IF('C-MNS'!AG85="NS",100,IF('C-MNS'!AG85="N",10,IF('C-MNS'!AG85="c",1,0))),0)</f>
        <v>0</v>
      </c>
      <c r="AH85" s="81">
        <f>IF(MNS!$K$8=1,IF('C-MNS'!AH85="NS",100,IF('C-MNS'!AH85="N",10,IF('C-MNS'!AH85="c",1,0))),0)</f>
        <v>0</v>
      </c>
      <c r="AI85" s="81">
        <f>IF(MNS!$K$8=2,IF('C-MNS'!AI85="NS",100,IF('C-MNS'!AI85="N",10,IF('C-MNS'!AI85="c",1,0))),0)</f>
        <v>0</v>
      </c>
      <c r="AJ85" s="81">
        <f>IF(MNS!K$8=3,IF('C-MNS'!AJ85="NS",100,IF('C-MNS'!AJ85="N",10,IF('C-MNS'!AJ85="c",1,0))),0)</f>
        <v>0</v>
      </c>
      <c r="AK85" s="81">
        <f>IF(MNS!$L$8=1,IF('C-MNS'!AK85="NS",100,IF('C-MNS'!AK85="N",10,IF('C-MNS'!AK85="c",1,0))),0)</f>
        <v>0</v>
      </c>
      <c r="AL85" s="81">
        <f>IF(MNS!$L$8=2,IF('C-MNS'!AL85="NS",100,IF('C-MNS'!AL85="N",10,IF('C-MNS'!AL85="c",1,0))),0)</f>
        <v>0</v>
      </c>
      <c r="AM85" s="81">
        <f>IF(MNS!L$8=3,IF('C-MNS'!AM85="NS",100,IF('C-MNS'!AM85="N",10,IF('C-MNS'!AM85="c",1,0))),0)</f>
        <v>0</v>
      </c>
      <c r="AN85" s="81">
        <f>IF(MNS!$M$8=1,IF('C-MNS'!AN85="NS",100,IF('C-MNS'!AN85="N",10,IF('C-MNS'!AN85="c",1,0))),0)</f>
        <v>0</v>
      </c>
      <c r="AO85" s="81">
        <f>IF(MNS!$M$8=2,IF('C-MNS'!AO85="NS",100,IF('C-MNS'!AO85="N",10,IF('C-MNS'!AO85="c",1,0))),0)</f>
        <v>0</v>
      </c>
      <c r="AP85" s="81">
        <f>IF(MNS!M$8=3,IF('C-MNS'!AP85="NS",100,IF('C-MNS'!AP85="N",10,IF('C-MNS'!AP85="c",1,0))),0)</f>
        <v>0</v>
      </c>
      <c r="AQ85" s="81">
        <f>IF(MNS!$O$8=1,IF('C-MNS'!AQ85="NS",100,IF('C-MNS'!AQ85="N",10,IF('C-MNS'!AQ85="c",1,0))),0)</f>
        <v>0</v>
      </c>
      <c r="AR85" s="81">
        <f>IF(MNS!$O$8=2,IF('C-MNS'!AR85="NS",100,IF('C-MNS'!AR85="N",10,IF('C-MNS'!AR85="c",1,0))),0)</f>
        <v>0</v>
      </c>
      <c r="AS85" s="81">
        <f>IF(MNS!O$8=3,IF('C-MNS'!AS85="NS",100,IF('C-MNS'!AS85="N",10,IF('C-MNS'!AS85="c",1,0))),0)</f>
        <v>0</v>
      </c>
      <c r="AT85" s="81">
        <f>IF(MNS!$Z$8=1,IF('C-MNS'!AT85="NS",100,IF('C-MNS'!AT85="N",10,IF('C-MNS'!AT85="c",1,0))),0)</f>
        <v>0</v>
      </c>
      <c r="AU85" s="81">
        <f>IF(MNS!$Z$8=2,IF('C-MNS'!AU85="NS",100,IF('C-MNS'!AU85="N",10,IF('C-MNS'!AU85="c",1,0))),0)</f>
        <v>0</v>
      </c>
      <c r="AV85" s="81">
        <f>IF(MNS!Z$8=3,IF('C-MNS'!AV85="NS",100,IF('C-MNS'!AV85="N",10,IF('C-MNS'!AV85="c",1,0))),0)</f>
        <v>0</v>
      </c>
      <c r="AW85" s="81">
        <f>IF(MNS!$AH$8=1,IF('C-MNS'!AW85="NS",100,IF('C-MNS'!AW85="N",10,IF('C-MNS'!AW85="c",1,0))),0)</f>
        <v>0</v>
      </c>
      <c r="AX85" s="81">
        <f>IF(MNS!$AH$8=2,IF('C-MNS'!AX85="NS",100,IF('C-MNS'!AX85="N",10,IF('C-MNS'!AX85="c",1,0))),0)</f>
        <v>0</v>
      </c>
      <c r="AY85" s="81">
        <f>IF(MNS!$AH$8=3,IF('C-MNS'!AY85="NS",100,IF('C-MNS'!AY85="N",10,IF('C-MNS'!AY85="c",1,0))),0)</f>
        <v>0</v>
      </c>
      <c r="AZ85" s="259">
        <f t="shared" si="0"/>
        <v>0</v>
      </c>
      <c r="BA85" s="259">
        <f t="shared" si="1"/>
        <v>0</v>
      </c>
      <c r="BB85" s="259">
        <f t="shared" si="2"/>
        <v>0</v>
      </c>
      <c r="BC85" s="259">
        <f t="shared" si="3"/>
        <v>0</v>
      </c>
      <c r="BD85" s="254">
        <f>IF(AZ85&gt;0,IF(Perf_potenziale!AZ85&gt;0,IF(BA85&gt;=1,1,IF(BB85&gt;=Perf_potenziale!BB85,1,IF(BB85&gt;0,0.5,IF(BC85&gt;0,0.3,0)))),0),0)</f>
        <v>0</v>
      </c>
      <c r="BE85" s="254"/>
      <c r="BF85" s="269"/>
      <c r="BG85" s="254"/>
      <c r="BH85" s="254"/>
      <c r="BI85" s="254"/>
      <c r="BJ85" s="99"/>
      <c r="BK85" s="254"/>
      <c r="BL85" s="342"/>
    </row>
    <row r="86" spans="1:64" ht="15.75" customHeight="1">
      <c r="A86" s="590"/>
      <c r="B86" s="437"/>
      <c r="C86" s="573"/>
      <c r="D86" s="575"/>
      <c r="E86" s="321" t="s">
        <v>377</v>
      </c>
      <c r="F86" s="307" t="s">
        <v>484</v>
      </c>
      <c r="G86" s="271">
        <f>IF(MNS!$B$8=1,IF('C-MNS'!G86="NS",100,IF('C-MNS'!G86="N",10,IF('C-MNS'!G86="c",1,0))),0)</f>
        <v>0</v>
      </c>
      <c r="H86" s="271">
        <f>IF(MNS!$B$8=2,IF('C-MNS'!H86="NS",100,IF('C-MNS'!H86="N",10,IF('C-MNS'!H86="c",1,0))),0)</f>
        <v>0</v>
      </c>
      <c r="I86" s="271">
        <f>IF(MNS!B$8=3,IF('C-MNS'!I86="NS",100,IF('C-MNS'!I86="N",10,IF('C-MNS'!I86="c",1,0))),0)</f>
        <v>0</v>
      </c>
      <c r="J86" s="271">
        <f>IF(MNS!$C$8=1,IF('C-MNS'!J86="NS",100,IF('C-MNS'!J86="N",10,IF('C-MNS'!J86="c",1,0))),0)</f>
        <v>0</v>
      </c>
      <c r="K86" s="271">
        <f>IF(MNS!$C$8=2,IF('C-MNS'!K86="NS",100,IF('C-MNS'!K86="N",10,IF('C-MNS'!K86="c",1,0))),0)</f>
        <v>0</v>
      </c>
      <c r="L86" s="271">
        <f>IF(MNS!C$8=3,IF('C-MNS'!L86="NS",100,IF('C-MNS'!L86="N",10,IF('C-MNS'!L86="c",1,0))),0)</f>
        <v>0</v>
      </c>
      <c r="M86" s="271">
        <f>IF(MNS!$D$8=1,IF('C-MNS'!M86="NS",100,IF('C-MNS'!M86="N",10,IF('C-MNS'!M86="c",1,0))),0)</f>
        <v>0</v>
      </c>
      <c r="N86" s="271">
        <f>IF(MNS!$D$8=2,IF('C-MNS'!N86="NS",100,IF('C-MNS'!N86="N",10,IF('C-MNS'!N86="c",1,0))),0)</f>
        <v>0</v>
      </c>
      <c r="O86" s="271">
        <f>IF(MNS!D$8=3,IF('C-MNS'!O86="NS",100,IF('C-MNS'!O86="N",10,IF('C-MNS'!O86="c",1,0))),0)</f>
        <v>0</v>
      </c>
      <c r="P86" s="271">
        <f>IF(MNS!$E$8=1,IF('C-MNS'!P86="NS",100,IF('C-MNS'!P86="N",10,IF('C-MNS'!P86="c",1,0))),0)</f>
        <v>0</v>
      </c>
      <c r="Q86" s="271">
        <f>IF(MNS!$E$8=2,IF('C-MNS'!Q86="NS",100,IF('C-MNS'!Q86="N",10,IF('C-MNS'!Q86="c",1,0))),0)</f>
        <v>0</v>
      </c>
      <c r="R86" s="271">
        <f>IF(MNS!E$8=3,IF('C-MNS'!R86="NS",100,IF('C-MNS'!R86="N",10,IF('C-MNS'!R86="c",1,0))),0)</f>
        <v>0</v>
      </c>
      <c r="S86" s="271">
        <f>IF(MNS!$F$8=1,IF('C-MNS'!S86="NS",100,IF('C-MNS'!S86="N",10,IF('C-MNS'!S86="c",1,0))),0)</f>
        <v>0</v>
      </c>
      <c r="T86" s="271">
        <f>IF(MNS!$F$8=2,IF('C-MNS'!T86="NS",100,IF('C-MNS'!T86="N",10,IF('C-MNS'!T86="c",1,0))),0)</f>
        <v>0</v>
      </c>
      <c r="U86" s="271">
        <f>IF(MNS!F$8=3,IF('C-MNS'!U86="NS",100,IF('C-MNS'!U86="N",10,IF('C-MNS'!U86="c",1,0))),0)</f>
        <v>0</v>
      </c>
      <c r="V86" s="271">
        <f>IF(MNS!$G$8=1,IF('C-MNS'!V86="NS",100,IF('C-MNS'!V86="N",10,IF('C-MNS'!V86="c",1,0))),0)</f>
        <v>0</v>
      </c>
      <c r="W86" s="271">
        <f>IF(MNS!$G$8=2,IF('C-MNS'!W86="NS",100,IF('C-MNS'!W86="N",10,IF('C-MNS'!W86="c",1,0))),0)</f>
        <v>0</v>
      </c>
      <c r="X86" s="271">
        <f>IF(MNS!G$8=3,IF('C-MNS'!X86="NS",100,IF('C-MNS'!X86="N",10,IF('C-MNS'!X86="c",1,0))),0)</f>
        <v>0</v>
      </c>
      <c r="Y86" s="271">
        <f>IF(MNS!$H$8=1,IF('C-MNS'!Y86="NS",100,IF('C-MNS'!Y86="N",10,IF('C-MNS'!Y86="c",1,0))),0)</f>
        <v>0</v>
      </c>
      <c r="Z86" s="271">
        <f>IF(MNS!$H$8=2,IF('C-MNS'!Z86="NS",100,IF('C-MNS'!Z86="N",10,IF('C-MNS'!Z86="c",1,0))),0)</f>
        <v>0</v>
      </c>
      <c r="AA86" s="271">
        <f>IF(MNS!H$8=3,IF('C-MNS'!AA86="NS",100,IF('C-MNS'!AA86="N",10,IF('C-MNS'!AA86="c",1,0))),0)</f>
        <v>0</v>
      </c>
      <c r="AB86" s="271">
        <f>IF(MNS!$I$8=1,IF('C-MNS'!AB86="NS",100,IF('C-MNS'!AB86="N",10,IF('C-MNS'!AB86="c",1,0))),0)</f>
        <v>0</v>
      </c>
      <c r="AC86" s="271">
        <f>IF(MNS!$I$8=2,IF('C-MNS'!AC86="NS",100,IF('C-MNS'!AC86="N",10,IF('C-MNS'!AC86="c",1,0))),0)</f>
        <v>0</v>
      </c>
      <c r="AD86" s="271">
        <f>IF(MNS!I$8=3,IF('C-MNS'!AD86="NS",100,IF('C-MNS'!AD86="N",10,IF('C-MNS'!AD86="c",1,0))),0)</f>
        <v>0</v>
      </c>
      <c r="AE86" s="271">
        <f>IF(MNS!$J$8=1,IF('C-MNS'!AE86="NS",100,IF('C-MNS'!AE86="N",10,IF('C-MNS'!AE86="c",1,0))),0)</f>
        <v>0</v>
      </c>
      <c r="AF86" s="271">
        <f>IF(MNS!$J$8=2,IF('C-MNS'!AF86="NS",100,IF('C-MNS'!AF86="N",10,IF('C-MNS'!AF86="c",1,0))),0)</f>
        <v>0</v>
      </c>
      <c r="AG86" s="271">
        <f>IF(MNS!J$8=3,IF('C-MNS'!AG86="NS",100,IF('C-MNS'!AG86="N",10,IF('C-MNS'!AG86="c",1,0))),0)</f>
        <v>0</v>
      </c>
      <c r="AH86" s="271">
        <f>IF(MNS!$K$8=1,IF('C-MNS'!AH86="NS",100,IF('C-MNS'!AH86="N",10,IF('C-MNS'!AH86="c",1,0))),0)</f>
        <v>0</v>
      </c>
      <c r="AI86" s="271">
        <f>IF(MNS!$K$8=2,IF('C-MNS'!AI86="NS",100,IF('C-MNS'!AI86="N",10,IF('C-MNS'!AI86="c",1,0))),0)</f>
        <v>0</v>
      </c>
      <c r="AJ86" s="271">
        <f>IF(MNS!K$8=3,IF('C-MNS'!AJ86="NS",100,IF('C-MNS'!AJ86="N",10,IF('C-MNS'!AJ86="c",1,0))),0)</f>
        <v>0</v>
      </c>
      <c r="AK86" s="271">
        <f>IF(MNS!$L$8=1,IF('C-MNS'!AK86="NS",100,IF('C-MNS'!AK86="N",10,IF('C-MNS'!AK86="c",1,0))),0)</f>
        <v>0</v>
      </c>
      <c r="AL86" s="271">
        <f>IF(MNS!$L$8=2,IF('C-MNS'!AL86="NS",100,IF('C-MNS'!AL86="N",10,IF('C-MNS'!AL86="c",1,0))),0)</f>
        <v>0</v>
      </c>
      <c r="AM86" s="271">
        <f>IF(MNS!L$8=3,IF('C-MNS'!AM86="NS",100,IF('C-MNS'!AM86="N",10,IF('C-MNS'!AM86="c",1,0))),0)</f>
        <v>0</v>
      </c>
      <c r="AN86" s="271">
        <f>IF(MNS!$M$8=1,IF('C-MNS'!AN86="NS",100,IF('C-MNS'!AN86="N",10,IF('C-MNS'!AN86="c",1,0))),0)</f>
        <v>0</v>
      </c>
      <c r="AO86" s="271">
        <f>IF(MNS!$M$8=2,IF('C-MNS'!AO86="NS",100,IF('C-MNS'!AO86="N",10,IF('C-MNS'!AO86="c",1,0))),0)</f>
        <v>0</v>
      </c>
      <c r="AP86" s="271">
        <f>IF(MNS!M$8=3,IF('C-MNS'!AP86="NS",100,IF('C-MNS'!AP86="N",10,IF('C-MNS'!AP86="c",1,0))),0)</f>
        <v>0</v>
      </c>
      <c r="AQ86" s="271">
        <f>IF(MNS!$O$8=1,IF('C-MNS'!AQ86="NS",100,IF('C-MNS'!AQ86="N",10,IF('C-MNS'!AQ86="c",1,0))),0)</f>
        <v>0</v>
      </c>
      <c r="AR86" s="271">
        <f>IF(MNS!$O$8=2,IF('C-MNS'!AR86="NS",100,IF('C-MNS'!AR86="N",10,IF('C-MNS'!AR86="c",1,0))),0)</f>
        <v>0</v>
      </c>
      <c r="AS86" s="271">
        <f>IF(MNS!O$8=3,IF('C-MNS'!AS86="NS",100,IF('C-MNS'!AS86="N",10,IF('C-MNS'!AS86="c",1,0))),0)</f>
        <v>0</v>
      </c>
      <c r="AT86" s="271">
        <f>IF(MNS!$Z$8=1,IF('C-MNS'!AT86="NS",100,IF('C-MNS'!AT86="N",10,IF('C-MNS'!AT86="c",1,0))),0)</f>
        <v>0</v>
      </c>
      <c r="AU86" s="271">
        <f>IF(MNS!$Z$8=2,IF('C-MNS'!AU86="NS",100,IF('C-MNS'!AU86="N",10,IF('C-MNS'!AU86="c",1,0))),0)</f>
        <v>0</v>
      </c>
      <c r="AV86" s="271">
        <f>IF(MNS!Z$8=3,IF('C-MNS'!AV86="NS",100,IF('C-MNS'!AV86="N",10,IF('C-MNS'!AV86="c",1,0))),0)</f>
        <v>0</v>
      </c>
      <c r="AW86" s="271">
        <f>IF(MNS!$AH$8=1,IF('C-MNS'!AW86="NS",100,IF('C-MNS'!AW86="N",10,IF('C-MNS'!AW86="c",1,0))),0)</f>
        <v>0</v>
      </c>
      <c r="AX86" s="271">
        <f>IF(MNS!$AH$8=2,IF('C-MNS'!AX86="NS",100,IF('C-MNS'!AX86="N",10,IF('C-MNS'!AX86="c",1,0))),0)</f>
        <v>0</v>
      </c>
      <c r="AY86" s="271">
        <f>IF(MNS!$AH$8=3,IF('C-MNS'!AY86="NS",100,IF('C-MNS'!AY86="N",10,IF('C-MNS'!AY86="c",1,0))),0)</f>
        <v>0</v>
      </c>
      <c r="AZ86" s="272">
        <f t="shared" si="0"/>
        <v>0</v>
      </c>
      <c r="BA86" s="272">
        <f t="shared" si="1"/>
        <v>0</v>
      </c>
      <c r="BB86" s="272">
        <f t="shared" si="2"/>
        <v>0</v>
      </c>
      <c r="BC86" s="272">
        <f t="shared" si="3"/>
        <v>0</v>
      </c>
      <c r="BD86" s="257">
        <f>IF(AZ86&gt;0,IF(Perf_potenziale!AZ86&gt;0,IF(BA86&gt;=1,1,IF(BB86&gt;=Perf_potenziale!BB86,1,IF(BB86&gt;0,0.5,IF(BC86&gt;0,0.3,0)))),0),0)</f>
        <v>0</v>
      </c>
      <c r="BE86" s="257">
        <f>IF(BD86=1,3,IF(BD85=1,2,IF(BD84=1,1,0)))</f>
        <v>0</v>
      </c>
      <c r="BF86" s="273">
        <f>IF(BE86=0,BD86+BD85*0.1+BD84*0.01,0)</f>
        <v>0</v>
      </c>
      <c r="BG86" s="254"/>
      <c r="BH86" s="254"/>
      <c r="BI86" s="254"/>
      <c r="BJ86" s="99"/>
      <c r="BK86" s="254"/>
      <c r="BL86" s="342"/>
    </row>
    <row r="87" spans="1:64" ht="15.75" customHeight="1" thickBot="1">
      <c r="A87" s="590"/>
      <c r="B87" s="437"/>
      <c r="C87" s="585" t="s">
        <v>485</v>
      </c>
      <c r="D87" s="576" t="s">
        <v>486</v>
      </c>
      <c r="E87" s="322" t="s">
        <v>373</v>
      </c>
      <c r="F87" s="316" t="s">
        <v>479</v>
      </c>
      <c r="G87" s="276">
        <f>IF(MNS!$B$8=1,IF('C-MNS'!G87="NS",100,IF('C-MNS'!G87="N",10,IF('C-MNS'!G87="c",1,0))),0)</f>
        <v>0</v>
      </c>
      <c r="H87" s="276">
        <f>IF(MNS!$B$8=2,IF('C-MNS'!H87="NS",100,IF('C-MNS'!H87="N",10,IF('C-MNS'!H87="c",1,0))),0)</f>
        <v>0</v>
      </c>
      <c r="I87" s="276">
        <f>IF(MNS!B$8=3,IF('C-MNS'!I87="NS",100,IF('C-MNS'!I87="N",10,IF('C-MNS'!I87="c",1,0))),0)</f>
        <v>0</v>
      </c>
      <c r="J87" s="276">
        <f>IF(MNS!$C$8=1,IF('C-MNS'!J87="NS",100,IF('C-MNS'!J87="N",10,IF('C-MNS'!J87="c",1,0))),0)</f>
        <v>0</v>
      </c>
      <c r="K87" s="276">
        <f>IF(MNS!$C$8=2,IF('C-MNS'!K87="NS",100,IF('C-MNS'!K87="N",10,IF('C-MNS'!K87="c",1,0))),0)</f>
        <v>0</v>
      </c>
      <c r="L87" s="276">
        <f>IF(MNS!C$8=3,IF('C-MNS'!L87="NS",100,IF('C-MNS'!L87="N",10,IF('C-MNS'!L87="c",1,0))),0)</f>
        <v>0</v>
      </c>
      <c r="M87" s="276">
        <f>IF(MNS!$D$8=1,IF('C-MNS'!M87="NS",100,IF('C-MNS'!M87="N",10,IF('C-MNS'!M87="c",1,0))),0)</f>
        <v>0</v>
      </c>
      <c r="N87" s="276">
        <f>IF(MNS!$D$8=2,IF('C-MNS'!N87="NS",100,IF('C-MNS'!N87="N",10,IF('C-MNS'!N87="c",1,0))),0)</f>
        <v>0</v>
      </c>
      <c r="O87" s="276">
        <f>IF(MNS!D$8=3,IF('C-MNS'!O87="NS",100,IF('C-MNS'!O87="N",10,IF('C-MNS'!O87="c",1,0))),0)</f>
        <v>0</v>
      </c>
      <c r="P87" s="276">
        <f>IF(MNS!$E$8=1,IF('C-MNS'!P87="NS",100,IF('C-MNS'!P87="N",10,IF('C-MNS'!P87="c",1,0))),0)</f>
        <v>0</v>
      </c>
      <c r="Q87" s="276">
        <f>IF(MNS!$E$8=2,IF('C-MNS'!Q87="NS",100,IF('C-MNS'!Q87="N",10,IF('C-MNS'!Q87="c",1,0))),0)</f>
        <v>0</v>
      </c>
      <c r="R87" s="276">
        <f>IF(MNS!E$8=3,IF('C-MNS'!R87="NS",100,IF('C-MNS'!R87="N",10,IF('C-MNS'!R87="c",1,0))),0)</f>
        <v>0</v>
      </c>
      <c r="S87" s="276">
        <f>IF(MNS!$F$8=1,IF('C-MNS'!S87="NS",100,IF('C-MNS'!S87="N",10,IF('C-MNS'!S87="c",1,0))),0)</f>
        <v>0</v>
      </c>
      <c r="T87" s="276">
        <f>IF(MNS!$F$8=2,IF('C-MNS'!T87="NS",100,IF('C-MNS'!T87="N",10,IF('C-MNS'!T87="c",1,0))),0)</f>
        <v>0</v>
      </c>
      <c r="U87" s="276">
        <f>IF(MNS!F$8=3,IF('C-MNS'!U87="NS",100,IF('C-MNS'!U87="N",10,IF('C-MNS'!U87="c",1,0))),0)</f>
        <v>0</v>
      </c>
      <c r="V87" s="276">
        <f>IF(MNS!$G$8=1,IF('C-MNS'!V87="NS",100,IF('C-MNS'!V87="N",10,IF('C-MNS'!V87="c",1,0))),0)</f>
        <v>0</v>
      </c>
      <c r="W87" s="276">
        <f>IF(MNS!$G$8=2,IF('C-MNS'!W87="NS",100,IF('C-MNS'!W87="N",10,IF('C-MNS'!W87="c",1,0))),0)</f>
        <v>0</v>
      </c>
      <c r="X87" s="276">
        <f>IF(MNS!G$8=3,IF('C-MNS'!X87="NS",100,IF('C-MNS'!X87="N",10,IF('C-MNS'!X87="c",1,0))),0)</f>
        <v>0</v>
      </c>
      <c r="Y87" s="276">
        <f>IF(MNS!$H$8=1,IF('C-MNS'!Y87="NS",100,IF('C-MNS'!Y87="N",10,IF('C-MNS'!Y87="c",1,0))),0)</f>
        <v>0</v>
      </c>
      <c r="Z87" s="276">
        <f>IF(MNS!$H$8=2,IF('C-MNS'!Z87="NS",100,IF('C-MNS'!Z87="N",10,IF('C-MNS'!Z87="c",1,0))),0)</f>
        <v>0</v>
      </c>
      <c r="AA87" s="276">
        <f>IF(MNS!H$8=3,IF('C-MNS'!AA87="NS",100,IF('C-MNS'!AA87="N",10,IF('C-MNS'!AA87="c",1,0))),0)</f>
        <v>0</v>
      </c>
      <c r="AB87" s="276">
        <f>IF(MNS!$I$8=1,IF('C-MNS'!AB87="NS",100,IF('C-MNS'!AB87="N",10,IF('C-MNS'!AB87="c",1,0))),0)</f>
        <v>0</v>
      </c>
      <c r="AC87" s="276">
        <f>IF(MNS!$I$8=2,IF('C-MNS'!AC87="NS",100,IF('C-MNS'!AC87="N",10,IF('C-MNS'!AC87="c",1,0))),0)</f>
        <v>0</v>
      </c>
      <c r="AD87" s="276">
        <f>IF(MNS!I$8=3,IF('C-MNS'!AD87="NS",100,IF('C-MNS'!AD87="N",10,IF('C-MNS'!AD87="c",1,0))),0)</f>
        <v>0</v>
      </c>
      <c r="AE87" s="276">
        <f>IF(MNS!$J$8=1,IF('C-MNS'!AE87="NS",100,IF('C-MNS'!AE87="N",10,IF('C-MNS'!AE87="c",1,0))),0)</f>
        <v>0</v>
      </c>
      <c r="AF87" s="276">
        <f>IF(MNS!$J$8=2,IF('C-MNS'!AF87="NS",100,IF('C-MNS'!AF87="N",10,IF('C-MNS'!AF87="c",1,0))),0)</f>
        <v>0</v>
      </c>
      <c r="AG87" s="276">
        <f>IF(MNS!J$8=3,IF('C-MNS'!AG87="NS",100,IF('C-MNS'!AG87="N",10,IF('C-MNS'!AG87="c",1,0))),0)</f>
        <v>0</v>
      </c>
      <c r="AH87" s="276">
        <f>IF(MNS!$K$8=1,IF('C-MNS'!AH87="NS",100,IF('C-MNS'!AH87="N",10,IF('C-MNS'!AH87="c",1,0))),0)</f>
        <v>0</v>
      </c>
      <c r="AI87" s="276">
        <f>IF(MNS!$K$8=2,IF('C-MNS'!AI87="NS",100,IF('C-MNS'!AI87="N",10,IF('C-MNS'!AI87="c",1,0))),0)</f>
        <v>0</v>
      </c>
      <c r="AJ87" s="276">
        <f>IF(MNS!K$8=3,IF('C-MNS'!AJ87="NS",100,IF('C-MNS'!AJ87="N",10,IF('C-MNS'!AJ87="c",1,0))),0)</f>
        <v>0</v>
      </c>
      <c r="AK87" s="276">
        <f>IF(MNS!$L$8=1,IF('C-MNS'!AK87="NS",100,IF('C-MNS'!AK87="N",10,IF('C-MNS'!AK87="c",1,0))),0)</f>
        <v>0</v>
      </c>
      <c r="AL87" s="276">
        <f>IF(MNS!$L$8=2,IF('C-MNS'!AL87="NS",100,IF('C-MNS'!AL87="N",10,IF('C-MNS'!AL87="c",1,0))),0)</f>
        <v>0</v>
      </c>
      <c r="AM87" s="276">
        <f>IF(MNS!L$8=3,IF('C-MNS'!AM87="NS",100,IF('C-MNS'!AM87="N",10,IF('C-MNS'!AM87="c",1,0))),0)</f>
        <v>0</v>
      </c>
      <c r="AN87" s="276">
        <f>IF(MNS!$M$8=1,IF('C-MNS'!AN87="NS",100,IF('C-MNS'!AN87="N",10,IF('C-MNS'!AN87="c",1,0))),0)</f>
        <v>0</v>
      </c>
      <c r="AO87" s="276">
        <f>IF(MNS!$M$8=2,IF('C-MNS'!AO87="NS",100,IF('C-MNS'!AO87="N",10,IF('C-MNS'!AO87="c",1,0))),0)</f>
        <v>0</v>
      </c>
      <c r="AP87" s="276">
        <f>IF(MNS!M$8=3,IF('C-MNS'!AP87="NS",100,IF('C-MNS'!AP87="N",10,IF('C-MNS'!AP87="c",1,0))),0)</f>
        <v>0</v>
      </c>
      <c r="AQ87" s="276">
        <f>IF(MNS!$O$8=1,IF('C-MNS'!AQ87="NS",100,IF('C-MNS'!AQ87="N",10,IF('C-MNS'!AQ87="c",1,0))),0)</f>
        <v>0</v>
      </c>
      <c r="AR87" s="276">
        <f>IF(MNS!$O$8=2,IF('C-MNS'!AR87="NS",100,IF('C-MNS'!AR87="N",10,IF('C-MNS'!AR87="c",1,0))),0)</f>
        <v>0</v>
      </c>
      <c r="AS87" s="276">
        <f>IF(MNS!O$8=3,IF('C-MNS'!AS87="NS",100,IF('C-MNS'!AS87="N",10,IF('C-MNS'!AS87="c",1,0))),0)</f>
        <v>0</v>
      </c>
      <c r="AT87" s="276">
        <f>IF(MNS!$Z$8=1,IF('C-MNS'!AT87="NS",100,IF('C-MNS'!AT87="N",10,IF('C-MNS'!AT87="c",1,0))),0)</f>
        <v>0</v>
      </c>
      <c r="AU87" s="276">
        <f>IF(MNS!$Z$8=2,IF('C-MNS'!AU87="NS",100,IF('C-MNS'!AU87="N",10,IF('C-MNS'!AU87="c",1,0))),0)</f>
        <v>0</v>
      </c>
      <c r="AV87" s="276">
        <f>IF(MNS!Z$8=3,IF('C-MNS'!AV87="NS",100,IF('C-MNS'!AV87="N",10,IF('C-MNS'!AV87="c",1,0))),0)</f>
        <v>0</v>
      </c>
      <c r="AW87" s="276">
        <f>IF(MNS!$AH$8=1,IF('C-MNS'!AW87="NS",100,IF('C-MNS'!AW87="N",10,IF('C-MNS'!AW87="c",1,0))),0)</f>
        <v>0</v>
      </c>
      <c r="AX87" s="276">
        <f>IF(MNS!$AH$8=2,IF('C-MNS'!AX87="NS",100,IF('C-MNS'!AX87="N",10,IF('C-MNS'!AX87="c",1,0))),0)</f>
        <v>0</v>
      </c>
      <c r="AY87" s="276">
        <f>IF(MNS!$AH$8=3,IF('C-MNS'!AY87="NS",100,IF('C-MNS'!AY87="N",10,IF('C-MNS'!AY87="c",1,0))),0)</f>
        <v>0</v>
      </c>
      <c r="AZ87" s="260">
        <f t="shared" si="0"/>
        <v>0</v>
      </c>
      <c r="BA87" s="260">
        <f t="shared" si="1"/>
        <v>0</v>
      </c>
      <c r="BB87" s="260">
        <f t="shared" si="2"/>
        <v>0</v>
      </c>
      <c r="BC87" s="260">
        <f t="shared" si="3"/>
        <v>0</v>
      </c>
      <c r="BD87" s="262">
        <f>IF(AZ87&gt;0,IF(Perf_potenziale!AZ87&gt;0,IF(BA87&gt;=1,1,IF(BB87&gt;=Perf_potenziale!BB87,1,IF(BB87&gt;0,0.5,IF(BC87&gt;0,0.3,0)))),0),0)</f>
        <v>0</v>
      </c>
      <c r="BE87" s="262"/>
      <c r="BF87" s="277"/>
      <c r="BG87" s="254"/>
      <c r="BH87" s="254"/>
      <c r="BI87" s="254"/>
      <c r="BJ87" s="99"/>
      <c r="BK87" s="254"/>
      <c r="BL87" s="342"/>
    </row>
    <row r="88" spans="1:64" ht="15.75" customHeight="1" thickBot="1">
      <c r="A88" s="590"/>
      <c r="B88" s="437"/>
      <c r="C88" s="541"/>
      <c r="D88" s="547"/>
      <c r="E88" s="323" t="s">
        <v>375</v>
      </c>
      <c r="F88" s="317" t="s">
        <v>457</v>
      </c>
      <c r="G88" s="252">
        <f>IF(MNS!$B$8=1,IF('C-MNS'!G88="NS",100,IF('C-MNS'!G88="N",10,IF('C-MNS'!G88="c",1,0))),0)</f>
        <v>0</v>
      </c>
      <c r="H88" s="252">
        <f>IF(MNS!$B$8=2,IF('C-MNS'!H88="NS",100,IF('C-MNS'!H88="N",10,IF('C-MNS'!H88="c",1,0))),0)</f>
        <v>0</v>
      </c>
      <c r="I88" s="252">
        <f>IF(MNS!B$8=3,IF('C-MNS'!I88="NS",100,IF('C-MNS'!I88="N",10,IF('C-MNS'!I88="c",1,0))),0)</f>
        <v>0</v>
      </c>
      <c r="J88" s="252">
        <f>IF(MNS!$C$8=1,IF('C-MNS'!J88="NS",100,IF('C-MNS'!J88="N",10,IF('C-MNS'!J88="c",1,0))),0)</f>
        <v>0</v>
      </c>
      <c r="K88" s="252">
        <f>IF(MNS!$C$8=2,IF('C-MNS'!K88="NS",100,IF('C-MNS'!K88="N",10,IF('C-MNS'!K88="c",1,0))),0)</f>
        <v>0</v>
      </c>
      <c r="L88" s="252">
        <f>IF(MNS!C$8=3,IF('C-MNS'!L88="NS",100,IF('C-MNS'!L88="N",10,IF('C-MNS'!L88="c",1,0))),0)</f>
        <v>0</v>
      </c>
      <c r="M88" s="252">
        <f>IF(MNS!$D$8=1,IF('C-MNS'!M88="NS",100,IF('C-MNS'!M88="N",10,IF('C-MNS'!M88="c",1,0))),0)</f>
        <v>0</v>
      </c>
      <c r="N88" s="252">
        <f>IF(MNS!$D$8=2,IF('C-MNS'!N88="NS",100,IF('C-MNS'!N88="N",10,IF('C-MNS'!N88="c",1,0))),0)</f>
        <v>0</v>
      </c>
      <c r="O88" s="252">
        <f>IF(MNS!D$8=3,IF('C-MNS'!O88="NS",100,IF('C-MNS'!O88="N",10,IF('C-MNS'!O88="c",1,0))),0)</f>
        <v>0</v>
      </c>
      <c r="P88" s="252">
        <f>IF(MNS!$E$8=1,IF('C-MNS'!P88="NS",100,IF('C-MNS'!P88="N",10,IF('C-MNS'!P88="c",1,0))),0)</f>
        <v>0</v>
      </c>
      <c r="Q88" s="252">
        <f>IF(MNS!$E$8=2,IF('C-MNS'!Q88="NS",100,IF('C-MNS'!Q88="N",10,IF('C-MNS'!Q88="c",1,0))),0)</f>
        <v>0</v>
      </c>
      <c r="R88" s="252">
        <f>IF(MNS!E$8=3,IF('C-MNS'!R88="NS",100,IF('C-MNS'!R88="N",10,IF('C-MNS'!R88="c",1,0))),0)</f>
        <v>0</v>
      </c>
      <c r="S88" s="252">
        <f>IF(MNS!$F$8=1,IF('C-MNS'!S88="NS",100,IF('C-MNS'!S88="N",10,IF('C-MNS'!S88="c",1,0))),0)</f>
        <v>0</v>
      </c>
      <c r="T88" s="252">
        <f>IF(MNS!$F$8=2,IF('C-MNS'!T88="NS",100,IF('C-MNS'!T88="N",10,IF('C-MNS'!T88="c",1,0))),0)</f>
        <v>0</v>
      </c>
      <c r="U88" s="252">
        <f>IF(MNS!F$8=3,IF('C-MNS'!U88="NS",100,IF('C-MNS'!U88="N",10,IF('C-MNS'!U88="c",1,0))),0)</f>
        <v>0</v>
      </c>
      <c r="V88" s="252">
        <f>IF(MNS!$G$8=1,IF('C-MNS'!V88="NS",100,IF('C-MNS'!V88="N",10,IF('C-MNS'!V88="c",1,0))),0)</f>
        <v>0</v>
      </c>
      <c r="W88" s="252">
        <f>IF(MNS!$G$8=2,IF('C-MNS'!W88="NS",100,IF('C-MNS'!W88="N",10,IF('C-MNS'!W88="c",1,0))),0)</f>
        <v>0</v>
      </c>
      <c r="X88" s="252">
        <f>IF(MNS!G$8=3,IF('C-MNS'!X88="NS",100,IF('C-MNS'!X88="N",10,IF('C-MNS'!X88="c",1,0))),0)</f>
        <v>0</v>
      </c>
      <c r="Y88" s="252">
        <f>IF(MNS!$H$8=1,IF('C-MNS'!Y88="NS",100,IF('C-MNS'!Y88="N",10,IF('C-MNS'!Y88="c",1,0))),0)</f>
        <v>0</v>
      </c>
      <c r="Z88" s="252">
        <f>IF(MNS!$H$8=2,IF('C-MNS'!Z88="NS",100,IF('C-MNS'!Z88="N",10,IF('C-MNS'!Z88="c",1,0))),0)</f>
        <v>0</v>
      </c>
      <c r="AA88" s="252">
        <f>IF(MNS!H$8=3,IF('C-MNS'!AA88="NS",100,IF('C-MNS'!AA88="N",10,IF('C-MNS'!AA88="c",1,0))),0)</f>
        <v>0</v>
      </c>
      <c r="AB88" s="252">
        <f>IF(MNS!$I$8=1,IF('C-MNS'!AB88="NS",100,IF('C-MNS'!AB88="N",10,IF('C-MNS'!AB88="c",1,0))),0)</f>
        <v>0</v>
      </c>
      <c r="AC88" s="252">
        <f>IF(MNS!$I$8=2,IF('C-MNS'!AC88="NS",100,IF('C-MNS'!AC88="N",10,IF('C-MNS'!AC88="c",1,0))),0)</f>
        <v>0</v>
      </c>
      <c r="AD88" s="252">
        <f>IF(MNS!I$8=3,IF('C-MNS'!AD88="NS",100,IF('C-MNS'!AD88="N",10,IF('C-MNS'!AD88="c",1,0))),0)</f>
        <v>0</v>
      </c>
      <c r="AE88" s="252">
        <f>IF(MNS!$J$8=1,IF('C-MNS'!AE88="NS",100,IF('C-MNS'!AE88="N",10,IF('C-MNS'!AE88="c",1,0))),0)</f>
        <v>0</v>
      </c>
      <c r="AF88" s="252">
        <f>IF(MNS!$J$8=2,IF('C-MNS'!AF88="NS",100,IF('C-MNS'!AF88="N",10,IF('C-MNS'!AF88="c",1,0))),0)</f>
        <v>0</v>
      </c>
      <c r="AG88" s="252">
        <f>IF(MNS!J$8=3,IF('C-MNS'!AG88="NS",100,IF('C-MNS'!AG88="N",10,IF('C-MNS'!AG88="c",1,0))),0)</f>
        <v>0</v>
      </c>
      <c r="AH88" s="252">
        <f>IF(MNS!$K$8=1,IF('C-MNS'!AH88="NS",100,IF('C-MNS'!AH88="N",10,IF('C-MNS'!AH88="c",1,0))),0)</f>
        <v>0</v>
      </c>
      <c r="AI88" s="252">
        <f>IF(MNS!$K$8=2,IF('C-MNS'!AI88="NS",100,IF('C-MNS'!AI88="N",10,IF('C-MNS'!AI88="c",1,0))),0)</f>
        <v>0</v>
      </c>
      <c r="AJ88" s="252">
        <f>IF(MNS!K$8=3,IF('C-MNS'!AJ88="NS",100,IF('C-MNS'!AJ88="N",10,IF('C-MNS'!AJ88="c",1,0))),0)</f>
        <v>0</v>
      </c>
      <c r="AK88" s="252">
        <f>IF(MNS!$L$8=1,IF('C-MNS'!AK88="NS",100,IF('C-MNS'!AK88="N",10,IF('C-MNS'!AK88="c",1,0))),0)</f>
        <v>0</v>
      </c>
      <c r="AL88" s="252">
        <f>IF(MNS!$L$8=2,IF('C-MNS'!AL88="NS",100,IF('C-MNS'!AL88="N",10,IF('C-MNS'!AL88="c",1,0))),0)</f>
        <v>0</v>
      </c>
      <c r="AM88" s="252">
        <f>IF(MNS!L$8=3,IF('C-MNS'!AM88="NS",100,IF('C-MNS'!AM88="N",10,IF('C-MNS'!AM88="c",1,0))),0)</f>
        <v>0</v>
      </c>
      <c r="AN88" s="252">
        <f>IF(MNS!$M$8=1,IF('C-MNS'!AN88="NS",100,IF('C-MNS'!AN88="N",10,IF('C-MNS'!AN88="c",1,0))),0)</f>
        <v>0</v>
      </c>
      <c r="AO88" s="252">
        <f>IF(MNS!$M$8=2,IF('C-MNS'!AO88="NS",100,IF('C-MNS'!AO88="N",10,IF('C-MNS'!AO88="c",1,0))),0)</f>
        <v>0</v>
      </c>
      <c r="AP88" s="252">
        <f>IF(MNS!M$8=3,IF('C-MNS'!AP88="NS",100,IF('C-MNS'!AP88="N",10,IF('C-MNS'!AP88="c",1,0))),0)</f>
        <v>0</v>
      </c>
      <c r="AQ88" s="252">
        <f>IF(MNS!$O$8=1,IF('C-MNS'!AQ88="NS",100,IF('C-MNS'!AQ88="N",10,IF('C-MNS'!AQ88="c",1,0))),0)</f>
        <v>0</v>
      </c>
      <c r="AR88" s="252">
        <f>IF(MNS!$O$8=2,IF('C-MNS'!AR88="NS",100,IF('C-MNS'!AR88="N",10,IF('C-MNS'!AR88="c",1,0))),0)</f>
        <v>0</v>
      </c>
      <c r="AS88" s="252">
        <f>IF(MNS!O$8=3,IF('C-MNS'!AS88="NS",100,IF('C-MNS'!AS88="N",10,IF('C-MNS'!AS88="c",1,0))),0)</f>
        <v>0</v>
      </c>
      <c r="AT88" s="252">
        <f>IF(MNS!$Z$8=1,IF('C-MNS'!AT88="NS",100,IF('C-MNS'!AT88="N",10,IF('C-MNS'!AT88="c",1,0))),0)</f>
        <v>0</v>
      </c>
      <c r="AU88" s="252">
        <f>IF(MNS!$Z$8=2,IF('C-MNS'!AU88="NS",100,IF('C-MNS'!AU88="N",10,IF('C-MNS'!AU88="c",1,0))),0)</f>
        <v>0</v>
      </c>
      <c r="AV88" s="252">
        <f>IF(MNS!Z$8=3,IF('C-MNS'!AV88="NS",100,IF('C-MNS'!AV88="N",10,IF('C-MNS'!AV88="c",1,0))),0)</f>
        <v>0</v>
      </c>
      <c r="AW88" s="252">
        <f>IF(MNS!$AH$8=1,IF('C-MNS'!AW88="NS",100,IF('C-MNS'!AW88="N",10,IF('C-MNS'!AW88="c",1,0))),0)</f>
        <v>0</v>
      </c>
      <c r="AX88" s="252">
        <f>IF(MNS!$AH$8=2,IF('C-MNS'!AX88="NS",100,IF('C-MNS'!AX88="N",10,IF('C-MNS'!AX88="c",1,0))),0)</f>
        <v>0</v>
      </c>
      <c r="AY88" s="252">
        <f>IF(MNS!$AH$8=3,IF('C-MNS'!AY88="NS",100,IF('C-MNS'!AY88="N",10,IF('C-MNS'!AY88="c",1,0))),0)</f>
        <v>0</v>
      </c>
      <c r="AZ88" s="253">
        <f t="shared" si="0"/>
        <v>0</v>
      </c>
      <c r="BA88" s="253">
        <f t="shared" si="1"/>
        <v>0</v>
      </c>
      <c r="BB88" s="253">
        <f t="shared" si="2"/>
        <v>0</v>
      </c>
      <c r="BC88" s="253">
        <f t="shared" si="3"/>
        <v>0</v>
      </c>
      <c r="BD88" s="255">
        <f>IF(AZ88&gt;0,IF(Perf_potenziale!AZ88&gt;0,IF(BA88&gt;=1,1,IF(BB88&gt;=Perf_potenziale!BB88,1,IF(BB88&gt;0,0.5,IF(BC88&gt;0,0.3,0)))),0),0)</f>
        <v>0</v>
      </c>
      <c r="BE88" s="255"/>
      <c r="BF88" s="263"/>
      <c r="BG88" s="254"/>
      <c r="BH88" s="254"/>
      <c r="BI88" s="254"/>
      <c r="BJ88" s="99"/>
      <c r="BK88" s="254"/>
      <c r="BL88" s="342"/>
    </row>
    <row r="89" spans="1:64" ht="15.75" customHeight="1" thickBot="1">
      <c r="A89" s="590"/>
      <c r="B89" s="539"/>
      <c r="C89" s="569"/>
      <c r="D89" s="571"/>
      <c r="E89" s="387" t="s">
        <v>377</v>
      </c>
      <c r="F89" s="344" t="s">
        <v>458</v>
      </c>
      <c r="G89" s="345">
        <f>IF(MNS!$B$8=1,IF('C-MNS'!G89="NS",100,IF('C-MNS'!G89="N",10,IF('C-MNS'!G89="c",1,0))),0)</f>
        <v>0</v>
      </c>
      <c r="H89" s="345">
        <f>IF(MNS!$B$8=2,IF('C-MNS'!H89="NS",100,IF('C-MNS'!H89="N",10,IF('C-MNS'!H89="c",1,0))),0)</f>
        <v>0</v>
      </c>
      <c r="I89" s="345">
        <f>IF(MNS!B$8=3,IF('C-MNS'!I89="NS",100,IF('C-MNS'!I89="N",10,IF('C-MNS'!I89="c",1,0))),0)</f>
        <v>0</v>
      </c>
      <c r="J89" s="345">
        <f>IF(MNS!$C$8=1,IF('C-MNS'!J89="NS",100,IF('C-MNS'!J89="N",10,IF('C-MNS'!J89="c",1,0))),0)</f>
        <v>0</v>
      </c>
      <c r="K89" s="345">
        <f>IF(MNS!$C$8=2,IF('C-MNS'!K89="NS",100,IF('C-MNS'!K89="N",10,IF('C-MNS'!K89="c",1,0))),0)</f>
        <v>0</v>
      </c>
      <c r="L89" s="345">
        <f>IF(MNS!C$8=3,IF('C-MNS'!L89="NS",100,IF('C-MNS'!L89="N",10,IF('C-MNS'!L89="c",1,0))),0)</f>
        <v>0</v>
      </c>
      <c r="M89" s="345">
        <f>IF(MNS!$D$8=1,IF('C-MNS'!M89="NS",100,IF('C-MNS'!M89="N",10,IF('C-MNS'!M89="c",1,0))),0)</f>
        <v>0</v>
      </c>
      <c r="N89" s="345">
        <f>IF(MNS!$D$8=2,IF('C-MNS'!N89="NS",100,IF('C-MNS'!N89="N",10,IF('C-MNS'!N89="c",1,0))),0)</f>
        <v>0</v>
      </c>
      <c r="O89" s="345">
        <f>IF(MNS!D$8=3,IF('C-MNS'!O89="NS",100,IF('C-MNS'!O89="N",10,IF('C-MNS'!O89="c",1,0))),0)</f>
        <v>0</v>
      </c>
      <c r="P89" s="345">
        <f>IF(MNS!$E$8=1,IF('C-MNS'!P89="NS",100,IF('C-MNS'!P89="N",10,IF('C-MNS'!P89="c",1,0))),0)</f>
        <v>0</v>
      </c>
      <c r="Q89" s="345">
        <f>IF(MNS!$E$8=2,IF('C-MNS'!Q89="NS",100,IF('C-MNS'!Q89="N",10,IF('C-MNS'!Q89="c",1,0))),0)</f>
        <v>0</v>
      </c>
      <c r="R89" s="345">
        <f>IF(MNS!E$8=3,IF('C-MNS'!R89="NS",100,IF('C-MNS'!R89="N",10,IF('C-MNS'!R89="c",1,0))),0)</f>
        <v>0</v>
      </c>
      <c r="S89" s="345">
        <f>IF(MNS!$F$8=1,IF('C-MNS'!S89="NS",100,IF('C-MNS'!S89="N",10,IF('C-MNS'!S89="c",1,0))),0)</f>
        <v>0</v>
      </c>
      <c r="T89" s="345">
        <f>IF(MNS!$F$8=2,IF('C-MNS'!T89="NS",100,IF('C-MNS'!T89="N",10,IF('C-MNS'!T89="c",1,0))),0)</f>
        <v>0</v>
      </c>
      <c r="U89" s="345">
        <f>IF(MNS!F$8=3,IF('C-MNS'!U89="NS",100,IF('C-MNS'!U89="N",10,IF('C-MNS'!U89="c",1,0))),0)</f>
        <v>0</v>
      </c>
      <c r="V89" s="345">
        <f>IF(MNS!$G$8=1,IF('C-MNS'!V89="NS",100,IF('C-MNS'!V89="N",10,IF('C-MNS'!V89="c",1,0))),0)</f>
        <v>0</v>
      </c>
      <c r="W89" s="345">
        <f>IF(MNS!$G$8=2,IF('C-MNS'!W89="NS",100,IF('C-MNS'!W89="N",10,IF('C-MNS'!W89="c",1,0))),0)</f>
        <v>0</v>
      </c>
      <c r="X89" s="345">
        <f>IF(MNS!G$8=3,IF('C-MNS'!X89="NS",100,IF('C-MNS'!X89="N",10,IF('C-MNS'!X89="c",1,0))),0)</f>
        <v>0</v>
      </c>
      <c r="Y89" s="345">
        <f>IF(MNS!$H$8=1,IF('C-MNS'!Y89="NS",100,IF('C-MNS'!Y89="N",10,IF('C-MNS'!Y89="c",1,0))),0)</f>
        <v>0</v>
      </c>
      <c r="Z89" s="345">
        <f>IF(MNS!$H$8=2,IF('C-MNS'!Z89="NS",100,IF('C-MNS'!Z89="N",10,IF('C-MNS'!Z89="c",1,0))),0)</f>
        <v>0</v>
      </c>
      <c r="AA89" s="345">
        <f>IF(MNS!H$8=3,IF('C-MNS'!AA89="NS",100,IF('C-MNS'!AA89="N",10,IF('C-MNS'!AA89="c",1,0))),0)</f>
        <v>0</v>
      </c>
      <c r="AB89" s="345">
        <f>IF(MNS!$I$8=1,IF('C-MNS'!AB89="NS",100,IF('C-MNS'!AB89="N",10,IF('C-MNS'!AB89="c",1,0))),0)</f>
        <v>0</v>
      </c>
      <c r="AC89" s="345">
        <f>IF(MNS!$I$8=2,IF('C-MNS'!AC89="NS",100,IF('C-MNS'!AC89="N",10,IF('C-MNS'!AC89="c",1,0))),0)</f>
        <v>0</v>
      </c>
      <c r="AD89" s="345">
        <f>IF(MNS!I$8=3,IF('C-MNS'!AD89="NS",100,IF('C-MNS'!AD89="N",10,IF('C-MNS'!AD89="c",1,0))),0)</f>
        <v>0</v>
      </c>
      <c r="AE89" s="345">
        <f>IF(MNS!$J$8=1,IF('C-MNS'!AE89="NS",100,IF('C-MNS'!AE89="N",10,IF('C-MNS'!AE89="c",1,0))),0)</f>
        <v>0</v>
      </c>
      <c r="AF89" s="345">
        <f>IF(MNS!$J$8=2,IF('C-MNS'!AF89="NS",100,IF('C-MNS'!AF89="N",10,IF('C-MNS'!AF89="c",1,0))),0)</f>
        <v>0</v>
      </c>
      <c r="AG89" s="345">
        <f>IF(MNS!J$8=3,IF('C-MNS'!AG89="NS",100,IF('C-MNS'!AG89="N",10,IF('C-MNS'!AG89="c",1,0))),0)</f>
        <v>0</v>
      </c>
      <c r="AH89" s="345">
        <f>IF(MNS!$K$8=1,IF('C-MNS'!AH89="NS",100,IF('C-MNS'!AH89="N",10,IF('C-MNS'!AH89="c",1,0))),0)</f>
        <v>0</v>
      </c>
      <c r="AI89" s="345">
        <f>IF(MNS!$K$8=2,IF('C-MNS'!AI89="NS",100,IF('C-MNS'!AI89="N",10,IF('C-MNS'!AI89="c",1,0))),0)</f>
        <v>0</v>
      </c>
      <c r="AJ89" s="345">
        <f>IF(MNS!K$8=3,IF('C-MNS'!AJ89="NS",100,IF('C-MNS'!AJ89="N",10,IF('C-MNS'!AJ89="c",1,0))),0)</f>
        <v>0</v>
      </c>
      <c r="AK89" s="345">
        <f>IF(MNS!$L$8=1,IF('C-MNS'!AK89="NS",100,IF('C-MNS'!AK89="N",10,IF('C-MNS'!AK89="c",1,0))),0)</f>
        <v>0</v>
      </c>
      <c r="AL89" s="345">
        <f>IF(MNS!$L$8=2,IF('C-MNS'!AL89="NS",100,IF('C-MNS'!AL89="N",10,IF('C-MNS'!AL89="c",1,0))),0)</f>
        <v>0</v>
      </c>
      <c r="AM89" s="345">
        <f>IF(MNS!L$8=3,IF('C-MNS'!AM89="NS",100,IF('C-MNS'!AM89="N",10,IF('C-MNS'!AM89="c",1,0))),0)</f>
        <v>0</v>
      </c>
      <c r="AN89" s="345">
        <f>IF(MNS!$M$8=1,IF('C-MNS'!AN89="NS",100,IF('C-MNS'!AN89="N",10,IF('C-MNS'!AN89="c",1,0))),0)</f>
        <v>0</v>
      </c>
      <c r="AO89" s="345">
        <f>IF(MNS!$M$8=2,IF('C-MNS'!AO89="NS",100,IF('C-MNS'!AO89="N",10,IF('C-MNS'!AO89="c",1,0))),0)</f>
        <v>0</v>
      </c>
      <c r="AP89" s="345">
        <f>IF(MNS!M$8=3,IF('C-MNS'!AP89="NS",100,IF('C-MNS'!AP89="N",10,IF('C-MNS'!AP89="c",1,0))),0)</f>
        <v>0</v>
      </c>
      <c r="AQ89" s="345">
        <f>IF(MNS!$O$8=1,IF('C-MNS'!AQ89="NS",100,IF('C-MNS'!AQ89="N",10,IF('C-MNS'!AQ89="c",1,0))),0)</f>
        <v>0</v>
      </c>
      <c r="AR89" s="345">
        <f>IF(MNS!$O$8=2,IF('C-MNS'!AR89="NS",100,IF('C-MNS'!AR89="N",10,IF('C-MNS'!AR89="c",1,0))),0)</f>
        <v>0</v>
      </c>
      <c r="AS89" s="345">
        <f>IF(MNS!O$8=3,IF('C-MNS'!AS89="NS",100,IF('C-MNS'!AS89="N",10,IF('C-MNS'!AS89="c",1,0))),0)</f>
        <v>0</v>
      </c>
      <c r="AT89" s="345">
        <f>IF(MNS!$Z$8=1,IF('C-MNS'!AT89="NS",100,IF('C-MNS'!AT89="N",10,IF('C-MNS'!AT89="c",1,0))),0)</f>
        <v>0</v>
      </c>
      <c r="AU89" s="345">
        <f>IF(MNS!$Z$8=2,IF('C-MNS'!AU89="NS",100,IF('C-MNS'!AU89="N",10,IF('C-MNS'!AU89="c",1,0))),0)</f>
        <v>0</v>
      </c>
      <c r="AV89" s="345">
        <f>IF(MNS!Z$8=3,IF('C-MNS'!AV89="NS",100,IF('C-MNS'!AV89="N",10,IF('C-MNS'!AV89="c",1,0))),0)</f>
        <v>0</v>
      </c>
      <c r="AW89" s="345">
        <f>IF(MNS!$AH$8=1,IF('C-MNS'!AW89="NS",100,IF('C-MNS'!AW89="N",10,IF('C-MNS'!AW89="c",1,0))),0)</f>
        <v>0</v>
      </c>
      <c r="AX89" s="345">
        <f>IF(MNS!$AH$8=2,IF('C-MNS'!AX89="NS",100,IF('C-MNS'!AX89="N",10,IF('C-MNS'!AX89="c",1,0))),0)</f>
        <v>0</v>
      </c>
      <c r="AY89" s="345">
        <f>IF(MNS!$AH$8=3,IF('C-MNS'!AY89="NS",100,IF('C-MNS'!AY89="N",10,IF('C-MNS'!AY89="c",1,0))),0)</f>
        <v>0</v>
      </c>
      <c r="AZ89" s="346">
        <f t="shared" si="0"/>
        <v>0</v>
      </c>
      <c r="BA89" s="346">
        <f t="shared" si="1"/>
        <v>0</v>
      </c>
      <c r="BB89" s="346">
        <f t="shared" si="2"/>
        <v>0</v>
      </c>
      <c r="BC89" s="346">
        <f t="shared" si="3"/>
        <v>0</v>
      </c>
      <c r="BD89" s="347">
        <f>IF(AZ89&gt;0,IF(Perf_potenziale!AZ89&gt;0,IF(BA89&gt;=1,1,IF(BB89&gt;=Perf_potenziale!BB89,1,IF(BB89&gt;0,0.5,IF(BC89&gt;0,0.3,0)))),0),0)</f>
        <v>0</v>
      </c>
      <c r="BE89" s="347">
        <f>IF(BD89=1,3,IF(BD88=1,2,IF(BD87=1,1,0)))</f>
        <v>0</v>
      </c>
      <c r="BF89" s="375">
        <f>IF(BE89=0,BD89+BD88*0.1+BD87*0.01,0)</f>
        <v>0</v>
      </c>
      <c r="BG89" s="349">
        <f t="shared" ref="BG89:BH89" si="12">BE83+BE86+BE89</f>
        <v>0</v>
      </c>
      <c r="BH89" s="349">
        <f t="shared" si="12"/>
        <v>0</v>
      </c>
      <c r="BI89" s="348">
        <f>IF(BG89=9,3,IF(BG89&gt;=6,2,IF(BG89&gt;=3,1,0)))</f>
        <v>0</v>
      </c>
      <c r="BJ89" s="348">
        <f>IF(BI89&gt;0,BI89,BH89)</f>
        <v>0</v>
      </c>
      <c r="BK89" s="349">
        <v>1</v>
      </c>
      <c r="BL89" s="350">
        <f>BJ89*BK89</f>
        <v>0</v>
      </c>
    </row>
    <row r="90" spans="1:64" ht="15.75" customHeight="1" thickBot="1">
      <c r="A90" s="590"/>
      <c r="B90" s="578" t="s">
        <v>159</v>
      </c>
      <c r="C90" s="597" t="s">
        <v>487</v>
      </c>
      <c r="D90" s="598" t="s">
        <v>160</v>
      </c>
      <c r="E90" s="388" t="s">
        <v>373</v>
      </c>
      <c r="F90" s="389" t="s">
        <v>488</v>
      </c>
      <c r="G90" s="353">
        <f>IF(MNS!$B$8=1,IF('C-MNS'!G90="NS",100,IF('C-MNS'!G90="N",10,IF('C-MNS'!G90="c",1,0))),0)</f>
        <v>0</v>
      </c>
      <c r="H90" s="353">
        <f>IF(MNS!$B$8=2,IF('C-MNS'!H90="NS",100,IF('C-MNS'!H90="N",10,IF('C-MNS'!H90="c",1,0))),0)</f>
        <v>0</v>
      </c>
      <c r="I90" s="353">
        <f>IF(MNS!B$8=3,IF('C-MNS'!I90="NS",100,IF('C-MNS'!I90="N",10,IF('C-MNS'!I90="c",1,0))),0)</f>
        <v>0</v>
      </c>
      <c r="J90" s="353">
        <f>IF(MNS!$C$8=1,IF('C-MNS'!J90="NS",100,IF('C-MNS'!J90="N",10,IF('C-MNS'!J90="c",1,0))),0)</f>
        <v>0</v>
      </c>
      <c r="K90" s="353">
        <f>IF(MNS!$C$8=2,IF('C-MNS'!K90="NS",100,IF('C-MNS'!K90="N",10,IF('C-MNS'!K90="c",1,0))),0)</f>
        <v>0</v>
      </c>
      <c r="L90" s="353">
        <f>IF(MNS!C$8=3,IF('C-MNS'!L90="NS",100,IF('C-MNS'!L90="N",10,IF('C-MNS'!L90="c",1,0))),0)</f>
        <v>0</v>
      </c>
      <c r="M90" s="353">
        <f>IF(MNS!$D$8=1,IF('C-MNS'!M90="NS",100,IF('C-MNS'!M90="N",10,IF('C-MNS'!M90="c",1,0))),0)</f>
        <v>0</v>
      </c>
      <c r="N90" s="353">
        <f>IF(MNS!$D$8=2,IF('C-MNS'!N90="NS",100,IF('C-MNS'!N90="N",10,IF('C-MNS'!N90="c",1,0))),0)</f>
        <v>0</v>
      </c>
      <c r="O90" s="353">
        <f>IF(MNS!D$8=3,IF('C-MNS'!O90="NS",100,IF('C-MNS'!O90="N",10,IF('C-MNS'!O90="c",1,0))),0)</f>
        <v>0</v>
      </c>
      <c r="P90" s="353">
        <f>IF(MNS!$E$8=1,IF('C-MNS'!P90="NS",100,IF('C-MNS'!P90="N",10,IF('C-MNS'!P90="c",1,0))),0)</f>
        <v>0</v>
      </c>
      <c r="Q90" s="353">
        <f>IF(MNS!$E$8=2,IF('C-MNS'!Q90="NS",100,IF('C-MNS'!Q90="N",10,IF('C-MNS'!Q90="c",1,0))),0)</f>
        <v>0</v>
      </c>
      <c r="R90" s="353">
        <f>IF(MNS!E$8=3,IF('C-MNS'!R90="NS",100,IF('C-MNS'!R90="N",10,IF('C-MNS'!R90="c",1,0))),0)</f>
        <v>0</v>
      </c>
      <c r="S90" s="353">
        <f>IF(MNS!$F$8=1,IF('C-MNS'!S90="NS",100,IF('C-MNS'!S90="N",10,IF('C-MNS'!S90="c",1,0))),0)</f>
        <v>0</v>
      </c>
      <c r="T90" s="353">
        <f>IF(MNS!$F$8=2,IF('C-MNS'!T90="NS",100,IF('C-MNS'!T90="N",10,IF('C-MNS'!T90="c",1,0))),0)</f>
        <v>0</v>
      </c>
      <c r="U90" s="353">
        <f>IF(MNS!F$8=3,IF('C-MNS'!U90="NS",100,IF('C-MNS'!U90="N",10,IF('C-MNS'!U90="c",1,0))),0)</f>
        <v>0</v>
      </c>
      <c r="V90" s="353">
        <f>IF(MNS!$G$8=1,IF('C-MNS'!V90="NS",100,IF('C-MNS'!V90="N",10,IF('C-MNS'!V90="c",1,0))),0)</f>
        <v>0</v>
      </c>
      <c r="W90" s="353">
        <f>IF(MNS!$G$8=2,IF('C-MNS'!W90="NS",100,IF('C-MNS'!W90="N",10,IF('C-MNS'!W90="c",1,0))),0)</f>
        <v>0</v>
      </c>
      <c r="X90" s="353">
        <f>IF(MNS!G$8=3,IF('C-MNS'!X90="NS",100,IF('C-MNS'!X90="N",10,IF('C-MNS'!X90="c",1,0))),0)</f>
        <v>0</v>
      </c>
      <c r="Y90" s="353">
        <f>IF(MNS!$H$8=1,IF('C-MNS'!Y90="NS",100,IF('C-MNS'!Y90="N",10,IF('C-MNS'!Y90="c",1,0))),0)</f>
        <v>0</v>
      </c>
      <c r="Z90" s="353">
        <f>IF(MNS!$H$8=2,IF('C-MNS'!Z90="NS",100,IF('C-MNS'!Z90="N",10,IF('C-MNS'!Z90="c",1,0))),0)</f>
        <v>0</v>
      </c>
      <c r="AA90" s="353">
        <f>IF(MNS!H$8=3,IF('C-MNS'!AA90="NS",100,IF('C-MNS'!AA90="N",10,IF('C-MNS'!AA90="c",1,0))),0)</f>
        <v>0</v>
      </c>
      <c r="AB90" s="353">
        <f>IF(MNS!$I$8=1,IF('C-MNS'!AB90="NS",100,IF('C-MNS'!AB90="N",10,IF('C-MNS'!AB90="c",1,0))),0)</f>
        <v>0</v>
      </c>
      <c r="AC90" s="353">
        <f>IF(MNS!$I$8=2,IF('C-MNS'!AC90="NS",100,IF('C-MNS'!AC90="N",10,IF('C-MNS'!AC90="c",1,0))),0)</f>
        <v>0</v>
      </c>
      <c r="AD90" s="353">
        <f>IF(MNS!I$8=3,IF('C-MNS'!AD90="NS",100,IF('C-MNS'!AD90="N",10,IF('C-MNS'!AD90="c",1,0))),0)</f>
        <v>0</v>
      </c>
      <c r="AE90" s="353">
        <f>IF(MNS!$J$8=1,IF('C-MNS'!AE90="NS",100,IF('C-MNS'!AE90="N",10,IF('C-MNS'!AE90="c",1,0))),0)</f>
        <v>0</v>
      </c>
      <c r="AF90" s="353">
        <f>IF(MNS!$J$8=2,IF('C-MNS'!AF90="NS",100,IF('C-MNS'!AF90="N",10,IF('C-MNS'!AF90="c",1,0))),0)</f>
        <v>0</v>
      </c>
      <c r="AG90" s="353">
        <f>IF(MNS!J$8=3,IF('C-MNS'!AG90="NS",100,IF('C-MNS'!AG90="N",10,IF('C-MNS'!AG90="c",1,0))),0)</f>
        <v>0</v>
      </c>
      <c r="AH90" s="353">
        <f>IF(MNS!$K$8=1,IF('C-MNS'!AH90="NS",100,IF('C-MNS'!AH90="N",10,IF('C-MNS'!AH90="c",1,0))),0)</f>
        <v>0</v>
      </c>
      <c r="AI90" s="353">
        <f>IF(MNS!$K$8=2,IF('C-MNS'!AI90="NS",100,IF('C-MNS'!AI90="N",10,IF('C-MNS'!AI90="c",1,0))),0)</f>
        <v>0</v>
      </c>
      <c r="AJ90" s="353">
        <f>IF(MNS!K$8=3,IF('C-MNS'!AJ90="NS",100,IF('C-MNS'!AJ90="N",10,IF('C-MNS'!AJ90="c",1,0))),0)</f>
        <v>0</v>
      </c>
      <c r="AK90" s="353">
        <f>IF(MNS!$L$8=1,IF('C-MNS'!AK90="NS",100,IF('C-MNS'!AK90="N",10,IF('C-MNS'!AK90="c",1,0))),0)</f>
        <v>0</v>
      </c>
      <c r="AL90" s="353">
        <f>IF(MNS!$L$8=2,IF('C-MNS'!AL90="NS",100,IF('C-MNS'!AL90="N",10,IF('C-MNS'!AL90="c",1,0))),0)</f>
        <v>0</v>
      </c>
      <c r="AM90" s="353">
        <f>IF(MNS!L$8=3,IF('C-MNS'!AM90="NS",100,IF('C-MNS'!AM90="N",10,IF('C-MNS'!AM90="c",1,0))),0)</f>
        <v>0</v>
      </c>
      <c r="AN90" s="353">
        <f>IF(MNS!$M$8=1,IF('C-MNS'!AN90="NS",100,IF('C-MNS'!AN90="N",10,IF('C-MNS'!AN90="c",1,0))),0)</f>
        <v>0</v>
      </c>
      <c r="AO90" s="353">
        <f>IF(MNS!$M$8=2,IF('C-MNS'!AO90="NS",100,IF('C-MNS'!AO90="N",10,IF('C-MNS'!AO90="c",1,0))),0)</f>
        <v>0</v>
      </c>
      <c r="AP90" s="353">
        <f>IF(MNS!M$8=3,IF('C-MNS'!AP90="NS",100,IF('C-MNS'!AP90="N",10,IF('C-MNS'!AP90="c",1,0))),0)</f>
        <v>0</v>
      </c>
      <c r="AQ90" s="353">
        <f>IF(MNS!$O$8=1,IF('C-MNS'!AQ90="NS",100,IF('C-MNS'!AQ90="N",10,IF('C-MNS'!AQ90="c",1,0))),0)</f>
        <v>0</v>
      </c>
      <c r="AR90" s="353">
        <f>IF(MNS!$O$8=2,IF('C-MNS'!AR90="NS",100,IF('C-MNS'!AR90="N",10,IF('C-MNS'!AR90="c",1,0))),0)</f>
        <v>0</v>
      </c>
      <c r="AS90" s="353">
        <f>IF(MNS!O$8=3,IF('C-MNS'!AS90="NS",100,IF('C-MNS'!AS90="N",10,IF('C-MNS'!AS90="c",1,0))),0)</f>
        <v>0</v>
      </c>
      <c r="AT90" s="353">
        <f>IF(MNS!$Z$8=1,IF('C-MNS'!AT90="NS",100,IF('C-MNS'!AT90="N",10,IF('C-MNS'!AT90="c",1,0))),0)</f>
        <v>0</v>
      </c>
      <c r="AU90" s="353">
        <f>IF(MNS!$Z$8=2,IF('C-MNS'!AU90="NS",100,IF('C-MNS'!AU90="N",10,IF('C-MNS'!AU90="c",1,0))),0)</f>
        <v>0</v>
      </c>
      <c r="AV90" s="353">
        <f>IF(MNS!Z$8=3,IF('C-MNS'!AV90="NS",100,IF('C-MNS'!AV90="N",10,IF('C-MNS'!AV90="c",1,0))),0)</f>
        <v>0</v>
      </c>
      <c r="AW90" s="353">
        <f>IF(MNS!$AH$8=1,IF('C-MNS'!AW90="NS",100,IF('C-MNS'!AW90="N",10,IF('C-MNS'!AW90="c",1,0))),0)</f>
        <v>0</v>
      </c>
      <c r="AX90" s="353">
        <f>IF(MNS!$AH$8=2,IF('C-MNS'!AX90="NS",100,IF('C-MNS'!AX90="N",10,IF('C-MNS'!AX90="c",1,0))),0)</f>
        <v>0</v>
      </c>
      <c r="AY90" s="353">
        <f>IF(MNS!$AH$8=3,IF('C-MNS'!AY90="NS",100,IF('C-MNS'!AY90="N",10,IF('C-MNS'!AY90="c",1,0))),0)</f>
        <v>0</v>
      </c>
      <c r="AZ90" s="354">
        <f t="shared" si="0"/>
        <v>0</v>
      </c>
      <c r="BA90" s="354">
        <f t="shared" si="1"/>
        <v>0</v>
      </c>
      <c r="BB90" s="354">
        <f t="shared" si="2"/>
        <v>0</v>
      </c>
      <c r="BC90" s="354">
        <f t="shared" si="3"/>
        <v>0</v>
      </c>
      <c r="BD90" s="355">
        <f>IF(AZ90&gt;0,IF(Perf_potenziale!AZ90&gt;0,IF(BA90&gt;=1,1,IF(BB90&gt;=Perf_potenziale!BB90,1,IF(BB90&gt;0,0.5,IF(BC90&gt;0,0.3,0)))),0),0)</f>
        <v>0</v>
      </c>
      <c r="BE90" s="355"/>
      <c r="BF90" s="356"/>
      <c r="BG90" s="339"/>
      <c r="BH90" s="339"/>
      <c r="BI90" s="339"/>
      <c r="BJ90" s="340"/>
      <c r="BK90" s="339"/>
      <c r="BL90" s="341"/>
    </row>
    <row r="91" spans="1:64" ht="15.75" customHeight="1" thickBot="1">
      <c r="A91" s="590"/>
      <c r="B91" s="555"/>
      <c r="C91" s="533"/>
      <c r="D91" s="536"/>
      <c r="E91" s="327" t="s">
        <v>375</v>
      </c>
      <c r="F91" s="309" t="s">
        <v>489</v>
      </c>
      <c r="G91" s="295">
        <f>IF(MNS!$B$8=1,IF('C-MNS'!G91="NS",100,IF('C-MNS'!G91="N",10,IF('C-MNS'!G91="c",1,0))),0)</f>
        <v>0</v>
      </c>
      <c r="H91" s="295">
        <f>IF(MNS!$B$8=2,IF('C-MNS'!H91="NS",100,IF('C-MNS'!H91="N",10,IF('C-MNS'!H91="c",1,0))),0)</f>
        <v>0</v>
      </c>
      <c r="I91" s="295">
        <f>IF(MNS!B$8=3,IF('C-MNS'!I91="NS",100,IF('C-MNS'!I91="N",10,IF('C-MNS'!I91="c",1,0))),0)</f>
        <v>0</v>
      </c>
      <c r="J91" s="295">
        <f>IF(MNS!$C$8=1,IF('C-MNS'!J91="NS",100,IF('C-MNS'!J91="N",10,IF('C-MNS'!J91="c",1,0))),0)</f>
        <v>0</v>
      </c>
      <c r="K91" s="295">
        <f>IF(MNS!$C$8=2,IF('C-MNS'!K91="NS",100,IF('C-MNS'!K91="N",10,IF('C-MNS'!K91="c",1,0))),0)</f>
        <v>0</v>
      </c>
      <c r="L91" s="295">
        <f>IF(MNS!C$8=3,IF('C-MNS'!L91="NS",100,IF('C-MNS'!L91="N",10,IF('C-MNS'!L91="c",1,0))),0)</f>
        <v>0</v>
      </c>
      <c r="M91" s="295">
        <f>IF(MNS!$D$8=1,IF('C-MNS'!M91="NS",100,IF('C-MNS'!M91="N",10,IF('C-MNS'!M91="c",1,0))),0)</f>
        <v>0</v>
      </c>
      <c r="N91" s="295">
        <f>IF(MNS!$D$8=2,IF('C-MNS'!N91="NS",100,IF('C-MNS'!N91="N",10,IF('C-MNS'!N91="c",1,0))),0)</f>
        <v>0</v>
      </c>
      <c r="O91" s="295">
        <f>IF(MNS!D$8=3,IF('C-MNS'!O91="NS",100,IF('C-MNS'!O91="N",10,IF('C-MNS'!O91="c",1,0))),0)</f>
        <v>0</v>
      </c>
      <c r="P91" s="295">
        <f>IF(MNS!$E$8=1,IF('C-MNS'!P91="NS",100,IF('C-MNS'!P91="N",10,IF('C-MNS'!P91="c",1,0))),0)</f>
        <v>0</v>
      </c>
      <c r="Q91" s="295">
        <f>IF(MNS!$E$8=2,IF('C-MNS'!Q91="NS",100,IF('C-MNS'!Q91="N",10,IF('C-MNS'!Q91="c",1,0))),0)</f>
        <v>0</v>
      </c>
      <c r="R91" s="295">
        <f>IF(MNS!E$8=3,IF('C-MNS'!R91="NS",100,IF('C-MNS'!R91="N",10,IF('C-MNS'!R91="c",1,0))),0)</f>
        <v>0</v>
      </c>
      <c r="S91" s="295">
        <f>IF(MNS!$F$8=1,IF('C-MNS'!S91="NS",100,IF('C-MNS'!S91="N",10,IF('C-MNS'!S91="c",1,0))),0)</f>
        <v>0</v>
      </c>
      <c r="T91" s="295">
        <f>IF(MNS!$F$8=2,IF('C-MNS'!T91="NS",100,IF('C-MNS'!T91="N",10,IF('C-MNS'!T91="c",1,0))),0)</f>
        <v>0</v>
      </c>
      <c r="U91" s="295">
        <f>IF(MNS!F$8=3,IF('C-MNS'!U91="NS",100,IF('C-MNS'!U91="N",10,IF('C-MNS'!U91="c",1,0))),0)</f>
        <v>0</v>
      </c>
      <c r="V91" s="295">
        <f>IF(MNS!$G$8=1,IF('C-MNS'!V91="NS",100,IF('C-MNS'!V91="N",10,IF('C-MNS'!V91="c",1,0))),0)</f>
        <v>0</v>
      </c>
      <c r="W91" s="295">
        <f>IF(MNS!$G$8=2,IF('C-MNS'!W91="NS",100,IF('C-MNS'!W91="N",10,IF('C-MNS'!W91="c",1,0))),0)</f>
        <v>0</v>
      </c>
      <c r="X91" s="295">
        <f>IF(MNS!G$8=3,IF('C-MNS'!X91="NS",100,IF('C-MNS'!X91="N",10,IF('C-MNS'!X91="c",1,0))),0)</f>
        <v>0</v>
      </c>
      <c r="Y91" s="295">
        <f>IF(MNS!$H$8=1,IF('C-MNS'!Y91="NS",100,IF('C-MNS'!Y91="N",10,IF('C-MNS'!Y91="c",1,0))),0)</f>
        <v>0</v>
      </c>
      <c r="Z91" s="295">
        <f>IF(MNS!$H$8=2,IF('C-MNS'!Z91="NS",100,IF('C-MNS'!Z91="N",10,IF('C-MNS'!Z91="c",1,0))),0)</f>
        <v>0</v>
      </c>
      <c r="AA91" s="295">
        <f>IF(MNS!H$8=3,IF('C-MNS'!AA91="NS",100,IF('C-MNS'!AA91="N",10,IF('C-MNS'!AA91="c",1,0))),0)</f>
        <v>0</v>
      </c>
      <c r="AB91" s="295">
        <f>IF(MNS!$I$8=1,IF('C-MNS'!AB91="NS",100,IF('C-MNS'!AB91="N",10,IF('C-MNS'!AB91="c",1,0))),0)</f>
        <v>0</v>
      </c>
      <c r="AC91" s="295">
        <f>IF(MNS!$I$8=2,IF('C-MNS'!AC91="NS",100,IF('C-MNS'!AC91="N",10,IF('C-MNS'!AC91="c",1,0))),0)</f>
        <v>0</v>
      </c>
      <c r="AD91" s="295">
        <f>IF(MNS!I$8=3,IF('C-MNS'!AD91="NS",100,IF('C-MNS'!AD91="N",10,IF('C-MNS'!AD91="c",1,0))),0)</f>
        <v>0</v>
      </c>
      <c r="AE91" s="295">
        <f>IF(MNS!$J$8=1,IF('C-MNS'!AE91="NS",100,IF('C-MNS'!AE91="N",10,IF('C-MNS'!AE91="c",1,0))),0)</f>
        <v>0</v>
      </c>
      <c r="AF91" s="295">
        <f>IF(MNS!$J$8=2,IF('C-MNS'!AF91="NS",100,IF('C-MNS'!AF91="N",10,IF('C-MNS'!AF91="c",1,0))),0)</f>
        <v>0</v>
      </c>
      <c r="AG91" s="295">
        <f>IF(MNS!J$8=3,IF('C-MNS'!AG91="NS",100,IF('C-MNS'!AG91="N",10,IF('C-MNS'!AG91="c",1,0))),0)</f>
        <v>0</v>
      </c>
      <c r="AH91" s="295">
        <f>IF(MNS!$K$8=1,IF('C-MNS'!AH91="NS",100,IF('C-MNS'!AH91="N",10,IF('C-MNS'!AH91="c",1,0))),0)</f>
        <v>0</v>
      </c>
      <c r="AI91" s="295">
        <f>IF(MNS!$K$8=2,IF('C-MNS'!AI91="NS",100,IF('C-MNS'!AI91="N",10,IF('C-MNS'!AI91="c",1,0))),0)</f>
        <v>0</v>
      </c>
      <c r="AJ91" s="295">
        <f>IF(MNS!K$8=3,IF('C-MNS'!AJ91="NS",100,IF('C-MNS'!AJ91="N",10,IF('C-MNS'!AJ91="c",1,0))),0)</f>
        <v>0</v>
      </c>
      <c r="AK91" s="295">
        <f>IF(MNS!$L$8=1,IF('C-MNS'!AK91="NS",100,IF('C-MNS'!AK91="N",10,IF('C-MNS'!AK91="c",1,0))),0)</f>
        <v>0</v>
      </c>
      <c r="AL91" s="295">
        <f>IF(MNS!$L$8=2,IF('C-MNS'!AL91="NS",100,IF('C-MNS'!AL91="N",10,IF('C-MNS'!AL91="c",1,0))),0)</f>
        <v>0</v>
      </c>
      <c r="AM91" s="295">
        <f>IF(MNS!L$8=3,IF('C-MNS'!AM91="NS",100,IF('C-MNS'!AM91="N",10,IF('C-MNS'!AM91="c",1,0))),0)</f>
        <v>0</v>
      </c>
      <c r="AN91" s="295">
        <f>IF(MNS!$M$8=1,IF('C-MNS'!AN91="NS",100,IF('C-MNS'!AN91="N",10,IF('C-MNS'!AN91="c",1,0))),0)</f>
        <v>0</v>
      </c>
      <c r="AO91" s="295">
        <f>IF(MNS!$M$8=2,IF('C-MNS'!AO91="NS",100,IF('C-MNS'!AO91="N",10,IF('C-MNS'!AO91="c",1,0))),0)</f>
        <v>0</v>
      </c>
      <c r="AP91" s="295">
        <f>IF(MNS!M$8=3,IF('C-MNS'!AP91="NS",100,IF('C-MNS'!AP91="N",10,IF('C-MNS'!AP91="c",1,0))),0)</f>
        <v>0</v>
      </c>
      <c r="AQ91" s="295">
        <f>IF(MNS!$O$8=1,IF('C-MNS'!AQ91="NS",100,IF('C-MNS'!AQ91="N",10,IF('C-MNS'!AQ91="c",1,0))),0)</f>
        <v>0</v>
      </c>
      <c r="AR91" s="295">
        <f>IF(MNS!$O$8=2,IF('C-MNS'!AR91="NS",100,IF('C-MNS'!AR91="N",10,IF('C-MNS'!AR91="c",1,0))),0)</f>
        <v>0</v>
      </c>
      <c r="AS91" s="295">
        <f>IF(MNS!O$8=3,IF('C-MNS'!AS91="NS",100,IF('C-MNS'!AS91="N",10,IF('C-MNS'!AS91="c",1,0))),0)</f>
        <v>0</v>
      </c>
      <c r="AT91" s="295">
        <f>IF(MNS!$Z$8=1,IF('C-MNS'!AT91="NS",100,IF('C-MNS'!AT91="N",10,IF('C-MNS'!AT91="c",1,0))),0)</f>
        <v>0</v>
      </c>
      <c r="AU91" s="295">
        <f>IF(MNS!$Z$8=2,IF('C-MNS'!AU91="NS",100,IF('C-MNS'!AU91="N",10,IF('C-MNS'!AU91="c",1,0))),0)</f>
        <v>0</v>
      </c>
      <c r="AV91" s="295">
        <f>IF(MNS!Z$8=3,IF('C-MNS'!AV91="NS",100,IF('C-MNS'!AV91="N",10,IF('C-MNS'!AV91="c",1,0))),0)</f>
        <v>0</v>
      </c>
      <c r="AW91" s="295">
        <f>IF(MNS!$AH$8=1,IF('C-MNS'!AW91="NS",100,IF('C-MNS'!AW91="N",10,IF('C-MNS'!AW91="c",1,0))),0)</f>
        <v>0</v>
      </c>
      <c r="AX91" s="295">
        <f>IF(MNS!$AH$8=2,IF('C-MNS'!AX91="NS",100,IF('C-MNS'!AX91="N",10,IF('C-MNS'!AX91="c",1,0))),0)</f>
        <v>0</v>
      </c>
      <c r="AY91" s="295">
        <f>IF(MNS!$AH$8=3,IF('C-MNS'!AY91="NS",100,IF('C-MNS'!AY91="N",10,IF('C-MNS'!AY91="c",1,0))),0)</f>
        <v>0</v>
      </c>
      <c r="AZ91" s="296">
        <f t="shared" si="0"/>
        <v>0</v>
      </c>
      <c r="BA91" s="296">
        <f t="shared" si="1"/>
        <v>0</v>
      </c>
      <c r="BB91" s="296">
        <f t="shared" si="2"/>
        <v>0</v>
      </c>
      <c r="BC91" s="296">
        <f t="shared" si="3"/>
        <v>0</v>
      </c>
      <c r="BD91" s="297">
        <f>IF(AZ91&gt;0,IF(Perf_potenziale!AZ91&gt;0,IF(BA91&gt;=1,1,IF(BB91&gt;=Perf_potenziale!BB91,1,IF(BB91&gt;0,0.5,IF(BC91&gt;0,0.3,0)))),0),0)</f>
        <v>0</v>
      </c>
      <c r="BE91" s="297"/>
      <c r="BF91" s="298"/>
      <c r="BG91" s="254"/>
      <c r="BH91" s="254"/>
      <c r="BI91" s="254"/>
      <c r="BJ91" s="99"/>
      <c r="BK91" s="254"/>
      <c r="BL91" s="342"/>
    </row>
    <row r="92" spans="1:64" ht="15.75" customHeight="1">
      <c r="A92" s="590"/>
      <c r="B92" s="555"/>
      <c r="C92" s="562"/>
      <c r="D92" s="564"/>
      <c r="E92" s="329" t="s">
        <v>377</v>
      </c>
      <c r="F92" s="310" t="s">
        <v>490</v>
      </c>
      <c r="G92" s="301">
        <f>IF(MNS!$B$8=1,IF('C-MNS'!G92="NS",100,IF('C-MNS'!G92="N",10,IF('C-MNS'!G92="c",1,0))),0)</f>
        <v>0</v>
      </c>
      <c r="H92" s="301">
        <f>IF(MNS!$B$8=2,IF('C-MNS'!H92="NS",100,IF('C-MNS'!H92="N",10,IF('C-MNS'!H92="c",1,0))),0)</f>
        <v>0</v>
      </c>
      <c r="I92" s="301">
        <f>IF(MNS!B$8=3,IF('C-MNS'!I92="NS",100,IF('C-MNS'!I92="N",10,IF('C-MNS'!I92="c",1,0))),0)</f>
        <v>0</v>
      </c>
      <c r="J92" s="301">
        <f>IF(MNS!$C$8=1,IF('C-MNS'!J92="NS",100,IF('C-MNS'!J92="N",10,IF('C-MNS'!J92="c",1,0))),0)</f>
        <v>0</v>
      </c>
      <c r="K92" s="301">
        <f>IF(MNS!$C$8=2,IF('C-MNS'!K92="NS",100,IF('C-MNS'!K92="N",10,IF('C-MNS'!K92="c",1,0))),0)</f>
        <v>0</v>
      </c>
      <c r="L92" s="301">
        <f>IF(MNS!C$8=3,IF('C-MNS'!L92="NS",100,IF('C-MNS'!L92="N",10,IF('C-MNS'!L92="c",1,0))),0)</f>
        <v>0</v>
      </c>
      <c r="M92" s="301">
        <f>IF(MNS!$D$8=1,IF('C-MNS'!M92="NS",100,IF('C-MNS'!M92="N",10,IF('C-MNS'!M92="c",1,0))),0)</f>
        <v>0</v>
      </c>
      <c r="N92" s="301">
        <f>IF(MNS!$D$8=2,IF('C-MNS'!N92="NS",100,IF('C-MNS'!N92="N",10,IF('C-MNS'!N92="c",1,0))),0)</f>
        <v>0</v>
      </c>
      <c r="O92" s="301">
        <f>IF(MNS!D$8=3,IF('C-MNS'!O92="NS",100,IF('C-MNS'!O92="N",10,IF('C-MNS'!O92="c",1,0))),0)</f>
        <v>0</v>
      </c>
      <c r="P92" s="301">
        <f>IF(MNS!$E$8=1,IF('C-MNS'!P92="NS",100,IF('C-MNS'!P92="N",10,IF('C-MNS'!P92="c",1,0))),0)</f>
        <v>0</v>
      </c>
      <c r="Q92" s="301">
        <f>IF(MNS!$E$8=2,IF('C-MNS'!Q92="NS",100,IF('C-MNS'!Q92="N",10,IF('C-MNS'!Q92="c",1,0))),0)</f>
        <v>0</v>
      </c>
      <c r="R92" s="301">
        <f>IF(MNS!E$8=3,IF('C-MNS'!R92="NS",100,IF('C-MNS'!R92="N",10,IF('C-MNS'!R92="c",1,0))),0)</f>
        <v>0</v>
      </c>
      <c r="S92" s="301">
        <f>IF(MNS!$F$8=1,IF('C-MNS'!S92="NS",100,IF('C-MNS'!S92="N",10,IF('C-MNS'!S92="c",1,0))),0)</f>
        <v>0</v>
      </c>
      <c r="T92" s="301">
        <f>IF(MNS!$F$8=2,IF('C-MNS'!T92="NS",100,IF('C-MNS'!T92="N",10,IF('C-MNS'!T92="c",1,0))),0)</f>
        <v>0</v>
      </c>
      <c r="U92" s="301">
        <f>IF(MNS!F$8=3,IF('C-MNS'!U92="NS",100,IF('C-MNS'!U92="N",10,IF('C-MNS'!U92="c",1,0))),0)</f>
        <v>0</v>
      </c>
      <c r="V92" s="301">
        <f>IF(MNS!$G$8=1,IF('C-MNS'!V92="NS",100,IF('C-MNS'!V92="N",10,IF('C-MNS'!V92="c",1,0))),0)</f>
        <v>0</v>
      </c>
      <c r="W92" s="301">
        <f>IF(MNS!$G$8=2,IF('C-MNS'!W92="NS",100,IF('C-MNS'!W92="N",10,IF('C-MNS'!W92="c",1,0))),0)</f>
        <v>0</v>
      </c>
      <c r="X92" s="301">
        <f>IF(MNS!G$8=3,IF('C-MNS'!X92="NS",100,IF('C-MNS'!X92="N",10,IF('C-MNS'!X92="c",1,0))),0)</f>
        <v>0</v>
      </c>
      <c r="Y92" s="301">
        <f>IF(MNS!$H$8=1,IF('C-MNS'!Y92="NS",100,IF('C-MNS'!Y92="N",10,IF('C-MNS'!Y92="c",1,0))),0)</f>
        <v>0</v>
      </c>
      <c r="Z92" s="301">
        <f>IF(MNS!$H$8=2,IF('C-MNS'!Z92="NS",100,IF('C-MNS'!Z92="N",10,IF('C-MNS'!Z92="c",1,0))),0)</f>
        <v>0</v>
      </c>
      <c r="AA92" s="301">
        <f>IF(MNS!H$8=3,IF('C-MNS'!AA92="NS",100,IF('C-MNS'!AA92="N",10,IF('C-MNS'!AA92="c",1,0))),0)</f>
        <v>0</v>
      </c>
      <c r="AB92" s="301">
        <f>IF(MNS!$I$8=1,IF('C-MNS'!AB92="NS",100,IF('C-MNS'!AB92="N",10,IF('C-MNS'!AB92="c",1,0))),0)</f>
        <v>0</v>
      </c>
      <c r="AC92" s="301">
        <f>IF(MNS!$I$8=2,IF('C-MNS'!AC92="NS",100,IF('C-MNS'!AC92="N",10,IF('C-MNS'!AC92="c",1,0))),0)</f>
        <v>0</v>
      </c>
      <c r="AD92" s="301">
        <f>IF(MNS!I$8=3,IF('C-MNS'!AD92="NS",100,IF('C-MNS'!AD92="N",10,IF('C-MNS'!AD92="c",1,0))),0)</f>
        <v>0</v>
      </c>
      <c r="AE92" s="301">
        <f>IF(MNS!$J$8=1,IF('C-MNS'!AE92="NS",100,IF('C-MNS'!AE92="N",10,IF('C-MNS'!AE92="c",1,0))),0)</f>
        <v>0</v>
      </c>
      <c r="AF92" s="301">
        <f>IF(MNS!$J$8=2,IF('C-MNS'!AF92="NS",100,IF('C-MNS'!AF92="N",10,IF('C-MNS'!AF92="c",1,0))),0)</f>
        <v>0</v>
      </c>
      <c r="AG92" s="301">
        <f>IF(MNS!J$8=3,IF('C-MNS'!AG92="NS",100,IF('C-MNS'!AG92="N",10,IF('C-MNS'!AG92="c",1,0))),0)</f>
        <v>0</v>
      </c>
      <c r="AH92" s="301">
        <f>IF(MNS!$K$8=1,IF('C-MNS'!AH92="NS",100,IF('C-MNS'!AH92="N",10,IF('C-MNS'!AH92="c",1,0))),0)</f>
        <v>0</v>
      </c>
      <c r="AI92" s="301">
        <f>IF(MNS!$K$8=2,IF('C-MNS'!AI92="NS",100,IF('C-MNS'!AI92="N",10,IF('C-MNS'!AI92="c",1,0))),0)</f>
        <v>0</v>
      </c>
      <c r="AJ92" s="301">
        <f>IF(MNS!K$8=3,IF('C-MNS'!AJ92="NS",100,IF('C-MNS'!AJ92="N",10,IF('C-MNS'!AJ92="c",1,0))),0)</f>
        <v>0</v>
      </c>
      <c r="AK92" s="301">
        <f>IF(MNS!$L$8=1,IF('C-MNS'!AK92="NS",100,IF('C-MNS'!AK92="N",10,IF('C-MNS'!AK92="c",1,0))),0)</f>
        <v>0</v>
      </c>
      <c r="AL92" s="301">
        <f>IF(MNS!$L$8=2,IF('C-MNS'!AL92="NS",100,IF('C-MNS'!AL92="N",10,IF('C-MNS'!AL92="c",1,0))),0)</f>
        <v>0</v>
      </c>
      <c r="AM92" s="301">
        <f>IF(MNS!L$8=3,IF('C-MNS'!AM92="NS",100,IF('C-MNS'!AM92="N",10,IF('C-MNS'!AM92="c",1,0))),0)</f>
        <v>0</v>
      </c>
      <c r="AN92" s="301">
        <f>IF(MNS!$M$8=1,IF('C-MNS'!AN92="NS",100,IF('C-MNS'!AN92="N",10,IF('C-MNS'!AN92="c",1,0))),0)</f>
        <v>0</v>
      </c>
      <c r="AO92" s="301">
        <f>IF(MNS!$M$8=2,IF('C-MNS'!AO92="NS",100,IF('C-MNS'!AO92="N",10,IF('C-MNS'!AO92="c",1,0))),0)</f>
        <v>0</v>
      </c>
      <c r="AP92" s="301">
        <f>IF(MNS!M$8=3,IF('C-MNS'!AP92="NS",100,IF('C-MNS'!AP92="N",10,IF('C-MNS'!AP92="c",1,0))),0)</f>
        <v>0</v>
      </c>
      <c r="AQ92" s="301">
        <f>IF(MNS!$O$8=1,IF('C-MNS'!AQ92="NS",100,IF('C-MNS'!AQ92="N",10,IF('C-MNS'!AQ92="c",1,0))),0)</f>
        <v>0</v>
      </c>
      <c r="AR92" s="301">
        <f>IF(MNS!$O$8=2,IF('C-MNS'!AR92="NS",100,IF('C-MNS'!AR92="N",10,IF('C-MNS'!AR92="c",1,0))),0)</f>
        <v>0</v>
      </c>
      <c r="AS92" s="301">
        <f>IF(MNS!O$8=3,IF('C-MNS'!AS92="NS",100,IF('C-MNS'!AS92="N",10,IF('C-MNS'!AS92="c",1,0))),0)</f>
        <v>0</v>
      </c>
      <c r="AT92" s="301">
        <f>IF(MNS!$Z$8=1,IF('C-MNS'!AT92="NS",100,IF('C-MNS'!AT92="N",10,IF('C-MNS'!AT92="c",1,0))),0)</f>
        <v>0</v>
      </c>
      <c r="AU92" s="301">
        <f>IF(MNS!$Z$8=2,IF('C-MNS'!AU92="NS",100,IF('C-MNS'!AU92="N",10,IF('C-MNS'!AU92="c",1,0))),0)</f>
        <v>0</v>
      </c>
      <c r="AV92" s="301">
        <f>IF(MNS!Z$8=3,IF('C-MNS'!AV92="NS",100,IF('C-MNS'!AV92="N",10,IF('C-MNS'!AV92="c",1,0))),0)</f>
        <v>0</v>
      </c>
      <c r="AW92" s="301">
        <f>IF(MNS!$AH$8=1,IF('C-MNS'!AW92="NS",100,IF('C-MNS'!AW92="N",10,IF('C-MNS'!AW92="c",1,0))),0)</f>
        <v>0</v>
      </c>
      <c r="AX92" s="301">
        <f>IF(MNS!$AH$8=2,IF('C-MNS'!AX92="NS",100,IF('C-MNS'!AX92="N",10,IF('C-MNS'!AX92="c",1,0))),0)</f>
        <v>0</v>
      </c>
      <c r="AY92" s="301">
        <f>IF(MNS!$AH$8=3,IF('C-MNS'!AY92="NS",100,IF('C-MNS'!AY92="N",10,IF('C-MNS'!AY92="c",1,0))),0)</f>
        <v>0</v>
      </c>
      <c r="AZ92" s="302">
        <f t="shared" si="0"/>
        <v>0</v>
      </c>
      <c r="BA92" s="302">
        <f t="shared" si="1"/>
        <v>0</v>
      </c>
      <c r="BB92" s="302">
        <f t="shared" si="2"/>
        <v>0</v>
      </c>
      <c r="BC92" s="302">
        <f t="shared" si="3"/>
        <v>0</v>
      </c>
      <c r="BD92" s="303">
        <f>IF(AZ92&gt;0,IF(Perf_potenziale!AZ92&gt;0,IF(BA92&gt;=1,1,IF(BB92&gt;=Perf_potenziale!BB92,1,IF(BB92&gt;0,0.5,IF(BC92&gt;0,0.3,0)))),0),0)</f>
        <v>0</v>
      </c>
      <c r="BE92" s="303">
        <f>IF(BD92=1,3,IF(BD91=1,2,IF(BD90=1,1,0)))</f>
        <v>0</v>
      </c>
      <c r="BF92" s="304">
        <f>IF(BE92=0,BD92+BD91*0.1+BD90*0.01,0)</f>
        <v>0</v>
      </c>
      <c r="BG92" s="254"/>
      <c r="BH92" s="254"/>
      <c r="BI92" s="254"/>
      <c r="BJ92" s="99"/>
      <c r="BK92" s="254"/>
      <c r="BL92" s="342"/>
    </row>
    <row r="93" spans="1:64" ht="15.75" customHeight="1" thickBot="1">
      <c r="A93" s="590"/>
      <c r="B93" s="555"/>
      <c r="C93" s="585" t="s">
        <v>491</v>
      </c>
      <c r="D93" s="576" t="s">
        <v>162</v>
      </c>
      <c r="E93" s="322" t="s">
        <v>373</v>
      </c>
      <c r="F93" s="316" t="s">
        <v>492</v>
      </c>
      <c r="G93" s="276">
        <f>IF(MNS!$B$8=1,IF('C-MNS'!G93="NS",100,IF('C-MNS'!G93="N",10,IF('C-MNS'!G93="c",1,0))),0)</f>
        <v>0</v>
      </c>
      <c r="H93" s="276">
        <f>IF(MNS!$B$8=2,IF('C-MNS'!H93="NS",100,IF('C-MNS'!H93="N",10,IF('C-MNS'!H93="c",1,0))),0)</f>
        <v>0</v>
      </c>
      <c r="I93" s="276">
        <f>IF(MNS!B$8=3,IF('C-MNS'!I93="NS",100,IF('C-MNS'!I93="N",10,IF('C-MNS'!I93="c",1,0))),0)</f>
        <v>0</v>
      </c>
      <c r="J93" s="276">
        <f>IF(MNS!$C$8=1,IF('C-MNS'!J93="NS",100,IF('C-MNS'!J93="N",10,IF('C-MNS'!J93="c",1,0))),0)</f>
        <v>0</v>
      </c>
      <c r="K93" s="276">
        <f>IF(MNS!$C$8=2,IF('C-MNS'!K93="NS",100,IF('C-MNS'!K93="N",10,IF('C-MNS'!K93="c",1,0))),0)</f>
        <v>0</v>
      </c>
      <c r="L93" s="276">
        <f>IF(MNS!C$8=3,IF('C-MNS'!L93="NS",100,IF('C-MNS'!L93="N",10,IF('C-MNS'!L93="c",1,0))),0)</f>
        <v>0</v>
      </c>
      <c r="M93" s="276">
        <f>IF(MNS!$D$8=1,IF('C-MNS'!M93="NS",100,IF('C-MNS'!M93="N",10,IF('C-MNS'!M93="c",1,0))),0)</f>
        <v>0</v>
      </c>
      <c r="N93" s="276">
        <f>IF(MNS!$D$8=2,IF('C-MNS'!N93="NS",100,IF('C-MNS'!N93="N",10,IF('C-MNS'!N93="c",1,0))),0)</f>
        <v>0</v>
      </c>
      <c r="O93" s="276">
        <f>IF(MNS!D$8=3,IF('C-MNS'!O93="NS",100,IF('C-MNS'!O93="N",10,IF('C-MNS'!O93="c",1,0))),0)</f>
        <v>0</v>
      </c>
      <c r="P93" s="276">
        <f>IF(MNS!$E$8=1,IF('C-MNS'!P93="NS",100,IF('C-MNS'!P93="N",10,IF('C-MNS'!P93="c",1,0))),0)</f>
        <v>0</v>
      </c>
      <c r="Q93" s="276">
        <f>IF(MNS!$E$8=2,IF('C-MNS'!Q93="NS",100,IF('C-MNS'!Q93="N",10,IF('C-MNS'!Q93="c",1,0))),0)</f>
        <v>0</v>
      </c>
      <c r="R93" s="276">
        <f>IF(MNS!E$8=3,IF('C-MNS'!R93="NS",100,IF('C-MNS'!R93="N",10,IF('C-MNS'!R93="c",1,0))),0)</f>
        <v>0</v>
      </c>
      <c r="S93" s="276">
        <f>IF(MNS!$F$8=1,IF('C-MNS'!S93="NS",100,IF('C-MNS'!S93="N",10,IF('C-MNS'!S93="c",1,0))),0)</f>
        <v>0</v>
      </c>
      <c r="T93" s="276">
        <f>IF(MNS!$F$8=2,IF('C-MNS'!T93="NS",100,IF('C-MNS'!T93="N",10,IF('C-MNS'!T93="c",1,0))),0)</f>
        <v>0</v>
      </c>
      <c r="U93" s="276">
        <f>IF(MNS!F$8=3,IF('C-MNS'!U93="NS",100,IF('C-MNS'!U93="N",10,IF('C-MNS'!U93="c",1,0))),0)</f>
        <v>0</v>
      </c>
      <c r="V93" s="276">
        <f>IF(MNS!$G$8=1,IF('C-MNS'!V93="NS",100,IF('C-MNS'!V93="N",10,IF('C-MNS'!V93="c",1,0))),0)</f>
        <v>0</v>
      </c>
      <c r="W93" s="276">
        <f>IF(MNS!$G$8=2,IF('C-MNS'!W93="NS",100,IF('C-MNS'!W93="N",10,IF('C-MNS'!W93="c",1,0))),0)</f>
        <v>0</v>
      </c>
      <c r="X93" s="276">
        <f>IF(MNS!G$8=3,IF('C-MNS'!X93="NS",100,IF('C-MNS'!X93="N",10,IF('C-MNS'!X93="c",1,0))),0)</f>
        <v>0</v>
      </c>
      <c r="Y93" s="276">
        <f>IF(MNS!$H$8=1,IF('C-MNS'!Y93="NS",100,IF('C-MNS'!Y93="N",10,IF('C-MNS'!Y93="c",1,0))),0)</f>
        <v>0</v>
      </c>
      <c r="Z93" s="276">
        <f>IF(MNS!$H$8=2,IF('C-MNS'!Z93="NS",100,IF('C-MNS'!Z93="N",10,IF('C-MNS'!Z93="c",1,0))),0)</f>
        <v>0</v>
      </c>
      <c r="AA93" s="276">
        <f>IF(MNS!H$8=3,IF('C-MNS'!AA93="NS",100,IF('C-MNS'!AA93="N",10,IF('C-MNS'!AA93="c",1,0))),0)</f>
        <v>0</v>
      </c>
      <c r="AB93" s="276">
        <f>IF(MNS!$I$8=1,IF('C-MNS'!AB93="NS",100,IF('C-MNS'!AB93="N",10,IF('C-MNS'!AB93="c",1,0))),0)</f>
        <v>0</v>
      </c>
      <c r="AC93" s="276">
        <f>IF(MNS!$I$8=2,IF('C-MNS'!AC93="NS",100,IF('C-MNS'!AC93="N",10,IF('C-MNS'!AC93="c",1,0))),0)</f>
        <v>0</v>
      </c>
      <c r="AD93" s="276">
        <f>IF(MNS!I$8=3,IF('C-MNS'!AD93="NS",100,IF('C-MNS'!AD93="N",10,IF('C-MNS'!AD93="c",1,0))),0)</f>
        <v>0</v>
      </c>
      <c r="AE93" s="276">
        <f>IF(MNS!$J$8=1,IF('C-MNS'!AE93="NS",100,IF('C-MNS'!AE93="N",10,IF('C-MNS'!AE93="c",1,0))),0)</f>
        <v>0</v>
      </c>
      <c r="AF93" s="276">
        <f>IF(MNS!$J$8=2,IF('C-MNS'!AF93="NS",100,IF('C-MNS'!AF93="N",10,IF('C-MNS'!AF93="c",1,0))),0)</f>
        <v>0</v>
      </c>
      <c r="AG93" s="276">
        <f>IF(MNS!J$8=3,IF('C-MNS'!AG93="NS",100,IF('C-MNS'!AG93="N",10,IF('C-MNS'!AG93="c",1,0))),0)</f>
        <v>0</v>
      </c>
      <c r="AH93" s="276">
        <f>IF(MNS!$K$8=1,IF('C-MNS'!AH93="NS",100,IF('C-MNS'!AH93="N",10,IF('C-MNS'!AH93="c",1,0))),0)</f>
        <v>0</v>
      </c>
      <c r="AI93" s="276">
        <f>IF(MNS!$K$8=2,IF('C-MNS'!AI93="NS",100,IF('C-MNS'!AI93="N",10,IF('C-MNS'!AI93="c",1,0))),0)</f>
        <v>0</v>
      </c>
      <c r="AJ93" s="276">
        <f>IF(MNS!K$8=3,IF('C-MNS'!AJ93="NS",100,IF('C-MNS'!AJ93="N",10,IF('C-MNS'!AJ93="c",1,0))),0)</f>
        <v>0</v>
      </c>
      <c r="AK93" s="276">
        <f>IF(MNS!$L$8=1,IF('C-MNS'!AK93="NS",100,IF('C-MNS'!AK93="N",10,IF('C-MNS'!AK93="c",1,0))),0)</f>
        <v>0</v>
      </c>
      <c r="AL93" s="276">
        <f>IF(MNS!$L$8=2,IF('C-MNS'!AL93="NS",100,IF('C-MNS'!AL93="N",10,IF('C-MNS'!AL93="c",1,0))),0)</f>
        <v>0</v>
      </c>
      <c r="AM93" s="276">
        <f>IF(MNS!L$8=3,IF('C-MNS'!AM93="NS",100,IF('C-MNS'!AM93="N",10,IF('C-MNS'!AM93="c",1,0))),0)</f>
        <v>0</v>
      </c>
      <c r="AN93" s="276">
        <f>IF(MNS!$M$8=1,IF('C-MNS'!AN93="NS",100,IF('C-MNS'!AN93="N",10,IF('C-MNS'!AN93="c",1,0))),0)</f>
        <v>0</v>
      </c>
      <c r="AO93" s="276">
        <f>IF(MNS!$M$8=2,IF('C-MNS'!AO93="NS",100,IF('C-MNS'!AO93="N",10,IF('C-MNS'!AO93="c",1,0))),0)</f>
        <v>0</v>
      </c>
      <c r="AP93" s="276">
        <f>IF(MNS!M$8=3,IF('C-MNS'!AP93="NS",100,IF('C-MNS'!AP93="N",10,IF('C-MNS'!AP93="c",1,0))),0)</f>
        <v>0</v>
      </c>
      <c r="AQ93" s="276">
        <f>IF(MNS!$O$8=1,IF('C-MNS'!AQ93="NS",100,IF('C-MNS'!AQ93="N",10,IF('C-MNS'!AQ93="c",1,0))),0)</f>
        <v>0</v>
      </c>
      <c r="AR93" s="276">
        <f>IF(MNS!$O$8=2,IF('C-MNS'!AR93="NS",100,IF('C-MNS'!AR93="N",10,IF('C-MNS'!AR93="c",1,0))),0)</f>
        <v>0</v>
      </c>
      <c r="AS93" s="276">
        <f>IF(MNS!O$8=3,IF('C-MNS'!AS93="NS",100,IF('C-MNS'!AS93="N",10,IF('C-MNS'!AS93="c",1,0))),0)</f>
        <v>0</v>
      </c>
      <c r="AT93" s="276">
        <f>IF(MNS!$Z$8=1,IF('C-MNS'!AT93="NS",100,IF('C-MNS'!AT93="N",10,IF('C-MNS'!AT93="c",1,0))),0)</f>
        <v>0</v>
      </c>
      <c r="AU93" s="276">
        <f>IF(MNS!$Z$8=2,IF('C-MNS'!AU93="NS",100,IF('C-MNS'!AU93="N",10,IF('C-MNS'!AU93="c",1,0))),0)</f>
        <v>0</v>
      </c>
      <c r="AV93" s="276">
        <f>IF(MNS!Z$8=3,IF('C-MNS'!AV93="NS",100,IF('C-MNS'!AV93="N",10,IF('C-MNS'!AV93="c",1,0))),0)</f>
        <v>0</v>
      </c>
      <c r="AW93" s="276">
        <f>IF(MNS!$AH$8=1,IF('C-MNS'!AW93="NS",100,IF('C-MNS'!AW93="N",10,IF('C-MNS'!AW93="c",1,0))),0)</f>
        <v>0</v>
      </c>
      <c r="AX93" s="276">
        <f>IF(MNS!$AH$8=2,IF('C-MNS'!AX93="NS",100,IF('C-MNS'!AX93="N",10,IF('C-MNS'!AX93="c",1,0))),0)</f>
        <v>0</v>
      </c>
      <c r="AY93" s="276">
        <f>IF(MNS!$AH$8=3,IF('C-MNS'!AY93="NS",100,IF('C-MNS'!AY93="N",10,IF('C-MNS'!AY93="c",1,0))),0)</f>
        <v>0</v>
      </c>
      <c r="AZ93" s="260">
        <f t="shared" si="0"/>
        <v>0</v>
      </c>
      <c r="BA93" s="260">
        <f t="shared" si="1"/>
        <v>0</v>
      </c>
      <c r="BB93" s="260">
        <f t="shared" si="2"/>
        <v>0</v>
      </c>
      <c r="BC93" s="260">
        <f t="shared" si="3"/>
        <v>0</v>
      </c>
      <c r="BD93" s="262">
        <f>IF(AZ93&gt;0,IF(Perf_potenziale!AZ93&gt;0,IF(BA93&gt;=1,1,IF(BB93&gt;=Perf_potenziale!BB93,1,IF(BB93&gt;0,0.5,IF(BC93&gt;0,0.3,0)))),0),0)</f>
        <v>0</v>
      </c>
      <c r="BE93" s="262"/>
      <c r="BF93" s="277"/>
      <c r="BG93" s="254"/>
      <c r="BH93" s="254"/>
      <c r="BI93" s="254"/>
      <c r="BJ93" s="99"/>
      <c r="BK93" s="254"/>
      <c r="BL93" s="342"/>
    </row>
    <row r="94" spans="1:64" ht="15.75" customHeight="1" thickBot="1">
      <c r="A94" s="590"/>
      <c r="B94" s="555"/>
      <c r="C94" s="541"/>
      <c r="D94" s="547"/>
      <c r="E94" s="323" t="s">
        <v>375</v>
      </c>
      <c r="F94" s="317" t="s">
        <v>493</v>
      </c>
      <c r="G94" s="252">
        <f>IF(MNS!$B$8=1,IF('C-MNS'!G94="NS",100,IF('C-MNS'!G94="N",10,IF('C-MNS'!G94="c",1,0))),0)</f>
        <v>0</v>
      </c>
      <c r="H94" s="252">
        <f>IF(MNS!$B$8=2,IF('C-MNS'!H94="NS",100,IF('C-MNS'!H94="N",10,IF('C-MNS'!H94="c",1,0))),0)</f>
        <v>0</v>
      </c>
      <c r="I94" s="252">
        <f>IF(MNS!B$8=3,IF('C-MNS'!I94="NS",100,IF('C-MNS'!I94="N",10,IF('C-MNS'!I94="c",1,0))),0)</f>
        <v>0</v>
      </c>
      <c r="J94" s="252">
        <f>IF(MNS!$C$8=1,IF('C-MNS'!J94="NS",100,IF('C-MNS'!J94="N",10,IF('C-MNS'!J94="c",1,0))),0)</f>
        <v>0</v>
      </c>
      <c r="K94" s="252">
        <f>IF(MNS!$C$8=2,IF('C-MNS'!K94="NS",100,IF('C-MNS'!K94="N",10,IF('C-MNS'!K94="c",1,0))),0)</f>
        <v>0</v>
      </c>
      <c r="L94" s="252">
        <f>IF(MNS!C$8=3,IF('C-MNS'!L94="NS",100,IF('C-MNS'!L94="N",10,IF('C-MNS'!L94="c",1,0))),0)</f>
        <v>0</v>
      </c>
      <c r="M94" s="252">
        <f>IF(MNS!$D$8=1,IF('C-MNS'!M94="NS",100,IF('C-MNS'!M94="N",10,IF('C-MNS'!M94="c",1,0))),0)</f>
        <v>0</v>
      </c>
      <c r="N94" s="252">
        <f>IF(MNS!$D$8=2,IF('C-MNS'!N94="NS",100,IF('C-MNS'!N94="N",10,IF('C-MNS'!N94="c",1,0))),0)</f>
        <v>0</v>
      </c>
      <c r="O94" s="252">
        <f>IF(MNS!D$8=3,IF('C-MNS'!O94="NS",100,IF('C-MNS'!O94="N",10,IF('C-MNS'!O94="c",1,0))),0)</f>
        <v>0</v>
      </c>
      <c r="P94" s="252">
        <f>IF(MNS!$E$8=1,IF('C-MNS'!P94="NS",100,IF('C-MNS'!P94="N",10,IF('C-MNS'!P94="c",1,0))),0)</f>
        <v>0</v>
      </c>
      <c r="Q94" s="252">
        <f>IF(MNS!$E$8=2,IF('C-MNS'!Q94="NS",100,IF('C-MNS'!Q94="N",10,IF('C-MNS'!Q94="c",1,0))),0)</f>
        <v>0</v>
      </c>
      <c r="R94" s="252">
        <f>IF(MNS!E$8=3,IF('C-MNS'!R94="NS",100,IF('C-MNS'!R94="N",10,IF('C-MNS'!R94="c",1,0))),0)</f>
        <v>0</v>
      </c>
      <c r="S94" s="252">
        <f>IF(MNS!$F$8=1,IF('C-MNS'!S94="NS",100,IF('C-MNS'!S94="N",10,IF('C-MNS'!S94="c",1,0))),0)</f>
        <v>0</v>
      </c>
      <c r="T94" s="252">
        <f>IF(MNS!$F$8=2,IF('C-MNS'!T94="NS",100,IF('C-MNS'!T94="N",10,IF('C-MNS'!T94="c",1,0))),0)</f>
        <v>0</v>
      </c>
      <c r="U94" s="252">
        <f>IF(MNS!F$8=3,IF('C-MNS'!U94="NS",100,IF('C-MNS'!U94="N",10,IF('C-MNS'!U94="c",1,0))),0)</f>
        <v>0</v>
      </c>
      <c r="V94" s="252">
        <f>IF(MNS!$G$8=1,IF('C-MNS'!V94="NS",100,IF('C-MNS'!V94="N",10,IF('C-MNS'!V94="c",1,0))),0)</f>
        <v>0</v>
      </c>
      <c r="W94" s="252">
        <f>IF(MNS!$G$8=2,IF('C-MNS'!W94="NS",100,IF('C-MNS'!W94="N",10,IF('C-MNS'!W94="c",1,0))),0)</f>
        <v>0</v>
      </c>
      <c r="X94" s="252">
        <f>IF(MNS!G$8=3,IF('C-MNS'!X94="NS",100,IF('C-MNS'!X94="N",10,IF('C-MNS'!X94="c",1,0))),0)</f>
        <v>0</v>
      </c>
      <c r="Y94" s="252">
        <f>IF(MNS!$H$8=1,IF('C-MNS'!Y94="NS",100,IF('C-MNS'!Y94="N",10,IF('C-MNS'!Y94="c",1,0))),0)</f>
        <v>0</v>
      </c>
      <c r="Z94" s="252">
        <f>IF(MNS!$H$8=2,IF('C-MNS'!Z94="NS",100,IF('C-MNS'!Z94="N",10,IF('C-MNS'!Z94="c",1,0))),0)</f>
        <v>0</v>
      </c>
      <c r="AA94" s="252">
        <f>IF(MNS!H$8=3,IF('C-MNS'!AA94="NS",100,IF('C-MNS'!AA94="N",10,IF('C-MNS'!AA94="c",1,0))),0)</f>
        <v>0</v>
      </c>
      <c r="AB94" s="252">
        <f>IF(MNS!$I$8=1,IF('C-MNS'!AB94="NS",100,IF('C-MNS'!AB94="N",10,IF('C-MNS'!AB94="c",1,0))),0)</f>
        <v>0</v>
      </c>
      <c r="AC94" s="252">
        <f>IF(MNS!$I$8=2,IF('C-MNS'!AC94="NS",100,IF('C-MNS'!AC94="N",10,IF('C-MNS'!AC94="c",1,0))),0)</f>
        <v>0</v>
      </c>
      <c r="AD94" s="252">
        <f>IF(MNS!I$8=3,IF('C-MNS'!AD94="NS",100,IF('C-MNS'!AD94="N",10,IF('C-MNS'!AD94="c",1,0))),0)</f>
        <v>0</v>
      </c>
      <c r="AE94" s="252">
        <f>IF(MNS!$J$8=1,IF('C-MNS'!AE94="NS",100,IF('C-MNS'!AE94="N",10,IF('C-MNS'!AE94="c",1,0))),0)</f>
        <v>0</v>
      </c>
      <c r="AF94" s="252">
        <f>IF(MNS!$J$8=2,IF('C-MNS'!AF94="NS",100,IF('C-MNS'!AF94="N",10,IF('C-MNS'!AF94="c",1,0))),0)</f>
        <v>0</v>
      </c>
      <c r="AG94" s="252">
        <f>IF(MNS!J$8=3,IF('C-MNS'!AG94="NS",100,IF('C-MNS'!AG94="N",10,IF('C-MNS'!AG94="c",1,0))),0)</f>
        <v>0</v>
      </c>
      <c r="AH94" s="252">
        <f>IF(MNS!$K$8=1,IF('C-MNS'!AH94="NS",100,IF('C-MNS'!AH94="N",10,IF('C-MNS'!AH94="c",1,0))),0)</f>
        <v>0</v>
      </c>
      <c r="AI94" s="252">
        <f>IF(MNS!$K$8=2,IF('C-MNS'!AI94="NS",100,IF('C-MNS'!AI94="N",10,IF('C-MNS'!AI94="c",1,0))),0)</f>
        <v>0</v>
      </c>
      <c r="AJ94" s="252">
        <f>IF(MNS!K$8=3,IF('C-MNS'!AJ94="NS",100,IF('C-MNS'!AJ94="N",10,IF('C-MNS'!AJ94="c",1,0))),0)</f>
        <v>0</v>
      </c>
      <c r="AK94" s="252">
        <f>IF(MNS!$L$8=1,IF('C-MNS'!AK94="NS",100,IF('C-MNS'!AK94="N",10,IF('C-MNS'!AK94="c",1,0))),0)</f>
        <v>0</v>
      </c>
      <c r="AL94" s="252">
        <f>IF(MNS!$L$8=2,IF('C-MNS'!AL94="NS",100,IF('C-MNS'!AL94="N",10,IF('C-MNS'!AL94="c",1,0))),0)</f>
        <v>0</v>
      </c>
      <c r="AM94" s="252">
        <f>IF(MNS!L$8=3,IF('C-MNS'!AM94="NS",100,IF('C-MNS'!AM94="N",10,IF('C-MNS'!AM94="c",1,0))),0)</f>
        <v>0</v>
      </c>
      <c r="AN94" s="252">
        <f>IF(MNS!$M$8=1,IF('C-MNS'!AN94="NS",100,IF('C-MNS'!AN94="N",10,IF('C-MNS'!AN94="c",1,0))),0)</f>
        <v>0</v>
      </c>
      <c r="AO94" s="252">
        <f>IF(MNS!$M$8=2,IF('C-MNS'!AO94="NS",100,IF('C-MNS'!AO94="N",10,IF('C-MNS'!AO94="c",1,0))),0)</f>
        <v>0</v>
      </c>
      <c r="AP94" s="252">
        <f>IF(MNS!M$8=3,IF('C-MNS'!AP94="NS",100,IF('C-MNS'!AP94="N",10,IF('C-MNS'!AP94="c",1,0))),0)</f>
        <v>0</v>
      </c>
      <c r="AQ94" s="252">
        <f>IF(MNS!$O$8=1,IF('C-MNS'!AQ94="NS",100,IF('C-MNS'!AQ94="N",10,IF('C-MNS'!AQ94="c",1,0))),0)</f>
        <v>0</v>
      </c>
      <c r="AR94" s="252">
        <f>IF(MNS!$O$8=2,IF('C-MNS'!AR94="NS",100,IF('C-MNS'!AR94="N",10,IF('C-MNS'!AR94="c",1,0))),0)</f>
        <v>0</v>
      </c>
      <c r="AS94" s="252">
        <f>IF(MNS!O$8=3,IF('C-MNS'!AS94="NS",100,IF('C-MNS'!AS94="N",10,IF('C-MNS'!AS94="c",1,0))),0)</f>
        <v>0</v>
      </c>
      <c r="AT94" s="252">
        <f>IF(MNS!$Z$8=1,IF('C-MNS'!AT94="NS",100,IF('C-MNS'!AT94="N",10,IF('C-MNS'!AT94="c",1,0))),0)</f>
        <v>0</v>
      </c>
      <c r="AU94" s="252">
        <f>IF(MNS!$Z$8=2,IF('C-MNS'!AU94="NS",100,IF('C-MNS'!AU94="N",10,IF('C-MNS'!AU94="c",1,0))),0)</f>
        <v>0</v>
      </c>
      <c r="AV94" s="252">
        <f>IF(MNS!Z$8=3,IF('C-MNS'!AV94="NS",100,IF('C-MNS'!AV94="N",10,IF('C-MNS'!AV94="c",1,0))),0)</f>
        <v>0</v>
      </c>
      <c r="AW94" s="252">
        <f>IF(MNS!$AH$8=1,IF('C-MNS'!AW94="NS",100,IF('C-MNS'!AW94="N",10,IF('C-MNS'!AW94="c",1,0))),0)</f>
        <v>0</v>
      </c>
      <c r="AX94" s="252">
        <f>IF(MNS!$AH$8=2,IF('C-MNS'!AX94="NS",100,IF('C-MNS'!AX94="N",10,IF('C-MNS'!AX94="c",1,0))),0)</f>
        <v>0</v>
      </c>
      <c r="AY94" s="252">
        <f>IF(MNS!$AH$8=3,IF('C-MNS'!AY94="NS",100,IF('C-MNS'!AY94="N",10,IF('C-MNS'!AY94="c",1,0))),0)</f>
        <v>0</v>
      </c>
      <c r="AZ94" s="253">
        <f t="shared" si="0"/>
        <v>0</v>
      </c>
      <c r="BA94" s="253">
        <f t="shared" si="1"/>
        <v>0</v>
      </c>
      <c r="BB94" s="253">
        <f t="shared" si="2"/>
        <v>0</v>
      </c>
      <c r="BC94" s="253">
        <f t="shared" si="3"/>
        <v>0</v>
      </c>
      <c r="BD94" s="255">
        <f>IF(AZ94&gt;0,IF(Perf_potenziale!AZ94&gt;0,IF(BA94&gt;=1,1,IF(BB94&gt;=Perf_potenziale!BB94,1,IF(BB94&gt;0,0.5,IF(BC94&gt;0,0.3,0)))),0),0)</f>
        <v>0</v>
      </c>
      <c r="BE94" s="255"/>
      <c r="BF94" s="263"/>
      <c r="BG94" s="254"/>
      <c r="BH94" s="254"/>
      <c r="BI94" s="254"/>
      <c r="BJ94" s="99"/>
      <c r="BK94" s="254"/>
      <c r="BL94" s="342"/>
    </row>
    <row r="95" spans="1:64" ht="15.75" customHeight="1" thickBot="1">
      <c r="A95" s="590"/>
      <c r="B95" s="557"/>
      <c r="C95" s="569"/>
      <c r="D95" s="571"/>
      <c r="E95" s="387" t="s">
        <v>377</v>
      </c>
      <c r="F95" s="344" t="s">
        <v>494</v>
      </c>
      <c r="G95" s="345">
        <f>IF(MNS!$B$8=1,IF('C-MNS'!G95="NS",100,IF('C-MNS'!G95="N",10,IF('C-MNS'!G95="c",1,0))),0)</f>
        <v>0</v>
      </c>
      <c r="H95" s="345">
        <f>IF(MNS!$B$8=2,IF('C-MNS'!H95="NS",100,IF('C-MNS'!H95="N",10,IF('C-MNS'!H95="c",1,0))),0)</f>
        <v>0</v>
      </c>
      <c r="I95" s="345">
        <f>IF(MNS!B$8=3,IF('C-MNS'!I95="NS",100,IF('C-MNS'!I95="N",10,IF('C-MNS'!I95="c",1,0))),0)</f>
        <v>0</v>
      </c>
      <c r="J95" s="345">
        <f>IF(MNS!$C$8=1,IF('C-MNS'!J95="NS",100,IF('C-MNS'!J95="N",10,IF('C-MNS'!J95="c",1,0))),0)</f>
        <v>0</v>
      </c>
      <c r="K95" s="345">
        <f>IF(MNS!$C$8=2,IF('C-MNS'!K95="NS",100,IF('C-MNS'!K95="N",10,IF('C-MNS'!K95="c",1,0))),0)</f>
        <v>0</v>
      </c>
      <c r="L95" s="345">
        <f>IF(MNS!C$8=3,IF('C-MNS'!L95="NS",100,IF('C-MNS'!L95="N",10,IF('C-MNS'!L95="c",1,0))),0)</f>
        <v>0</v>
      </c>
      <c r="M95" s="345">
        <f>IF(MNS!$D$8=1,IF('C-MNS'!M95="NS",100,IF('C-MNS'!M95="N",10,IF('C-MNS'!M95="c",1,0))),0)</f>
        <v>0</v>
      </c>
      <c r="N95" s="345">
        <f>IF(MNS!$D$8=2,IF('C-MNS'!N95="NS",100,IF('C-MNS'!N95="N",10,IF('C-MNS'!N95="c",1,0))),0)</f>
        <v>0</v>
      </c>
      <c r="O95" s="345">
        <f>IF(MNS!D$8=3,IF('C-MNS'!O95="NS",100,IF('C-MNS'!O95="N",10,IF('C-MNS'!O95="c",1,0))),0)</f>
        <v>0</v>
      </c>
      <c r="P95" s="345">
        <f>IF(MNS!$E$8=1,IF('C-MNS'!P95="NS",100,IF('C-MNS'!P95="N",10,IF('C-MNS'!P95="c",1,0))),0)</f>
        <v>0</v>
      </c>
      <c r="Q95" s="345">
        <f>IF(MNS!$E$8=2,IF('C-MNS'!Q95="NS",100,IF('C-MNS'!Q95="N",10,IF('C-MNS'!Q95="c",1,0))),0)</f>
        <v>0</v>
      </c>
      <c r="R95" s="345">
        <f>IF(MNS!E$8=3,IF('C-MNS'!R95="NS",100,IF('C-MNS'!R95="N",10,IF('C-MNS'!R95="c",1,0))),0)</f>
        <v>0</v>
      </c>
      <c r="S95" s="345">
        <f>IF(MNS!$F$8=1,IF('C-MNS'!S95="NS",100,IF('C-MNS'!S95="N",10,IF('C-MNS'!S95="c",1,0))),0)</f>
        <v>0</v>
      </c>
      <c r="T95" s="345">
        <f>IF(MNS!$F$8=2,IF('C-MNS'!T95="NS",100,IF('C-MNS'!T95="N",10,IF('C-MNS'!T95="c",1,0))),0)</f>
        <v>0</v>
      </c>
      <c r="U95" s="345">
        <f>IF(MNS!F$8=3,IF('C-MNS'!U95="NS",100,IF('C-MNS'!U95="N",10,IF('C-MNS'!U95="c",1,0))),0)</f>
        <v>0</v>
      </c>
      <c r="V95" s="345">
        <f>IF(MNS!$G$8=1,IF('C-MNS'!V95="NS",100,IF('C-MNS'!V95="N",10,IF('C-MNS'!V95="c",1,0))),0)</f>
        <v>0</v>
      </c>
      <c r="W95" s="345">
        <f>IF(MNS!$G$8=2,IF('C-MNS'!W95="NS",100,IF('C-MNS'!W95="N",10,IF('C-MNS'!W95="c",1,0))),0)</f>
        <v>0</v>
      </c>
      <c r="X95" s="345">
        <f>IF(MNS!G$8=3,IF('C-MNS'!X95="NS",100,IF('C-MNS'!X95="N",10,IF('C-MNS'!X95="c",1,0))),0)</f>
        <v>0</v>
      </c>
      <c r="Y95" s="345">
        <f>IF(MNS!$H$8=1,IF('C-MNS'!Y95="NS",100,IF('C-MNS'!Y95="N",10,IF('C-MNS'!Y95="c",1,0))),0)</f>
        <v>0</v>
      </c>
      <c r="Z95" s="345">
        <f>IF(MNS!$H$8=2,IF('C-MNS'!Z95="NS",100,IF('C-MNS'!Z95="N",10,IF('C-MNS'!Z95="c",1,0))),0)</f>
        <v>0</v>
      </c>
      <c r="AA95" s="345">
        <f>IF(MNS!H$8=3,IF('C-MNS'!AA95="NS",100,IF('C-MNS'!AA95="N",10,IF('C-MNS'!AA95="c",1,0))),0)</f>
        <v>0</v>
      </c>
      <c r="AB95" s="345">
        <f>IF(MNS!$I$8=1,IF('C-MNS'!AB95="NS",100,IF('C-MNS'!AB95="N",10,IF('C-MNS'!AB95="c",1,0))),0)</f>
        <v>0</v>
      </c>
      <c r="AC95" s="345">
        <f>IF(MNS!$I$8=2,IF('C-MNS'!AC95="NS",100,IF('C-MNS'!AC95="N",10,IF('C-MNS'!AC95="c",1,0))),0)</f>
        <v>0</v>
      </c>
      <c r="AD95" s="345">
        <f>IF(MNS!I$8=3,IF('C-MNS'!AD95="NS",100,IF('C-MNS'!AD95="N",10,IF('C-MNS'!AD95="c",1,0))),0)</f>
        <v>0</v>
      </c>
      <c r="AE95" s="345">
        <f>IF(MNS!$J$8=1,IF('C-MNS'!AE95="NS",100,IF('C-MNS'!AE95="N",10,IF('C-MNS'!AE95="c",1,0))),0)</f>
        <v>0</v>
      </c>
      <c r="AF95" s="345">
        <f>IF(MNS!$J$8=2,IF('C-MNS'!AF95="NS",100,IF('C-MNS'!AF95="N",10,IF('C-MNS'!AF95="c",1,0))),0)</f>
        <v>0</v>
      </c>
      <c r="AG95" s="345">
        <f>IF(MNS!J$8=3,IF('C-MNS'!AG95="NS",100,IF('C-MNS'!AG95="N",10,IF('C-MNS'!AG95="c",1,0))),0)</f>
        <v>0</v>
      </c>
      <c r="AH95" s="345">
        <f>IF(MNS!$K$8=1,IF('C-MNS'!AH95="NS",100,IF('C-MNS'!AH95="N",10,IF('C-MNS'!AH95="c",1,0))),0)</f>
        <v>0</v>
      </c>
      <c r="AI95" s="345">
        <f>IF(MNS!$K$8=2,IF('C-MNS'!AI95="NS",100,IF('C-MNS'!AI95="N",10,IF('C-MNS'!AI95="c",1,0))),0)</f>
        <v>0</v>
      </c>
      <c r="AJ95" s="345">
        <f>IF(MNS!K$8=3,IF('C-MNS'!AJ95="NS",100,IF('C-MNS'!AJ95="N",10,IF('C-MNS'!AJ95="c",1,0))),0)</f>
        <v>0</v>
      </c>
      <c r="AK95" s="345">
        <f>IF(MNS!$L$8=1,IF('C-MNS'!AK95="NS",100,IF('C-MNS'!AK95="N",10,IF('C-MNS'!AK95="c",1,0))),0)</f>
        <v>0</v>
      </c>
      <c r="AL95" s="345">
        <f>IF(MNS!$L$8=2,IF('C-MNS'!AL95="NS",100,IF('C-MNS'!AL95="N",10,IF('C-MNS'!AL95="c",1,0))),0)</f>
        <v>0</v>
      </c>
      <c r="AM95" s="345">
        <f>IF(MNS!L$8=3,IF('C-MNS'!AM95="NS",100,IF('C-MNS'!AM95="N",10,IF('C-MNS'!AM95="c",1,0))),0)</f>
        <v>0</v>
      </c>
      <c r="AN95" s="345">
        <f>IF(MNS!$M$8=1,IF('C-MNS'!AN95="NS",100,IF('C-MNS'!AN95="N",10,IF('C-MNS'!AN95="c",1,0))),0)</f>
        <v>0</v>
      </c>
      <c r="AO95" s="345">
        <f>IF(MNS!$M$8=2,IF('C-MNS'!AO95="NS",100,IF('C-MNS'!AO95="N",10,IF('C-MNS'!AO95="c",1,0))),0)</f>
        <v>0</v>
      </c>
      <c r="AP95" s="345">
        <f>IF(MNS!M$8=3,IF('C-MNS'!AP95="NS",100,IF('C-MNS'!AP95="N",10,IF('C-MNS'!AP95="c",1,0))),0)</f>
        <v>0</v>
      </c>
      <c r="AQ95" s="345">
        <f>IF(MNS!$O$8=1,IF('C-MNS'!AQ95="NS",100,IF('C-MNS'!AQ95="N",10,IF('C-MNS'!AQ95="c",1,0))),0)</f>
        <v>0</v>
      </c>
      <c r="AR95" s="345">
        <f>IF(MNS!$O$8=2,IF('C-MNS'!AR95="NS",100,IF('C-MNS'!AR95="N",10,IF('C-MNS'!AR95="c",1,0))),0)</f>
        <v>0</v>
      </c>
      <c r="AS95" s="345">
        <f>IF(MNS!O$8=3,IF('C-MNS'!AS95="NS",100,IF('C-MNS'!AS95="N",10,IF('C-MNS'!AS95="c",1,0))),0)</f>
        <v>0</v>
      </c>
      <c r="AT95" s="345">
        <f>IF(MNS!$Z$8=1,IF('C-MNS'!AT95="NS",100,IF('C-MNS'!AT95="N",10,IF('C-MNS'!AT95="c",1,0))),0)</f>
        <v>0</v>
      </c>
      <c r="AU95" s="345">
        <f>IF(MNS!$Z$8=2,IF('C-MNS'!AU95="NS",100,IF('C-MNS'!AU95="N",10,IF('C-MNS'!AU95="c",1,0))),0)</f>
        <v>0</v>
      </c>
      <c r="AV95" s="345">
        <f>IF(MNS!Z$8=3,IF('C-MNS'!AV95="NS",100,IF('C-MNS'!AV95="N",10,IF('C-MNS'!AV95="c",1,0))),0)</f>
        <v>0</v>
      </c>
      <c r="AW95" s="345">
        <f>IF(MNS!$AH$8=1,IF('C-MNS'!AW95="NS",100,IF('C-MNS'!AW95="N",10,IF('C-MNS'!AW95="c",1,0))),0)</f>
        <v>0</v>
      </c>
      <c r="AX95" s="345">
        <f>IF(MNS!$AH$8=2,IF('C-MNS'!AX95="NS",100,IF('C-MNS'!AX95="N",10,IF('C-MNS'!AX95="c",1,0))),0)</f>
        <v>0</v>
      </c>
      <c r="AY95" s="345">
        <f>IF(MNS!$AH$8=3,IF('C-MNS'!AY95="NS",100,IF('C-MNS'!AY95="N",10,IF('C-MNS'!AY95="c",1,0))),0)</f>
        <v>0</v>
      </c>
      <c r="AZ95" s="346">
        <f t="shared" si="0"/>
        <v>0</v>
      </c>
      <c r="BA95" s="346">
        <f t="shared" si="1"/>
        <v>0</v>
      </c>
      <c r="BB95" s="346">
        <f t="shared" si="2"/>
        <v>0</v>
      </c>
      <c r="BC95" s="346">
        <f t="shared" si="3"/>
        <v>0</v>
      </c>
      <c r="BD95" s="347">
        <f>IF(AZ95&gt;0,IF(Perf_potenziale!AZ95&gt;0,IF(BA95&gt;=1,1,IF(BB95&gt;=Perf_potenziale!BB95,1,IF(BB95&gt;0,0.5,IF(BC95&gt;0,0.3,0)))),0),0)</f>
        <v>0</v>
      </c>
      <c r="BE95" s="347">
        <f>IF(BD95=1,3,IF(BD94=1,2,IF(BD93=1,1,0)))</f>
        <v>0</v>
      </c>
      <c r="BF95" s="375">
        <f>IF(BE95=0,BD95+BD94*0.1+BD93*0.01,0)</f>
        <v>0</v>
      </c>
      <c r="BG95" s="349">
        <f t="shared" ref="BG95:BH95" si="13">BE92+BE95</f>
        <v>0</v>
      </c>
      <c r="BH95" s="349">
        <f t="shared" si="13"/>
        <v>0</v>
      </c>
      <c r="BI95" s="348">
        <f>IF(BG95=6,3,IF(BG95&gt;=4,2,IF(BG95&gt;=2,1,0)))</f>
        <v>0</v>
      </c>
      <c r="BJ95" s="348">
        <f>IF(BI95&gt;0,BI95,BH95)</f>
        <v>0</v>
      </c>
      <c r="BK95" s="349">
        <v>1</v>
      </c>
      <c r="BL95" s="350">
        <f>BJ95*BK95</f>
        <v>0</v>
      </c>
    </row>
    <row r="96" spans="1:64" ht="15.75" customHeight="1" thickBot="1">
      <c r="A96" s="590"/>
      <c r="B96" s="583" t="s">
        <v>164</v>
      </c>
      <c r="C96" s="584" t="s">
        <v>495</v>
      </c>
      <c r="D96" s="574" t="s">
        <v>496</v>
      </c>
      <c r="E96" s="380" t="s">
        <v>373</v>
      </c>
      <c r="F96" s="381" t="s">
        <v>479</v>
      </c>
      <c r="G96" s="337">
        <f>IF(MNS!$B$8=1,IF('C-MNS'!G96="NS",100,IF('C-MNS'!G96="N",10,IF('C-MNS'!G96="c",1,0))),0)</f>
        <v>0</v>
      </c>
      <c r="H96" s="337">
        <f>IF(MNS!$B$8=2,IF('C-MNS'!H96="NS",100,IF('C-MNS'!H96="N",10,IF('C-MNS'!H96="c",1,0))),0)</f>
        <v>0</v>
      </c>
      <c r="I96" s="337">
        <f>IF(MNS!B$8=3,IF('C-MNS'!I96="NS",100,IF('C-MNS'!I96="N",10,IF('C-MNS'!I96="c",1,0))),0)</f>
        <v>0</v>
      </c>
      <c r="J96" s="337">
        <f>IF(MNS!$C$8=1,IF('C-MNS'!J96="NS",100,IF('C-MNS'!J96="N",10,IF('C-MNS'!J96="c",1,0))),0)</f>
        <v>0</v>
      </c>
      <c r="K96" s="337">
        <f>IF(MNS!$C$8=2,IF('C-MNS'!K96="NS",100,IF('C-MNS'!K96="N",10,IF('C-MNS'!K96="c",1,0))),0)</f>
        <v>0</v>
      </c>
      <c r="L96" s="337">
        <f>IF(MNS!C$8=3,IF('C-MNS'!L96="NS",100,IF('C-MNS'!L96="N",10,IF('C-MNS'!L96="c",1,0))),0)</f>
        <v>0</v>
      </c>
      <c r="M96" s="337">
        <f>IF(MNS!$D$8=1,IF('C-MNS'!M96="NS",100,IF('C-MNS'!M96="N",10,IF('C-MNS'!M96="c",1,0))),0)</f>
        <v>0</v>
      </c>
      <c r="N96" s="337">
        <f>IF(MNS!$D$8=2,IF('C-MNS'!N96="NS",100,IF('C-MNS'!N96="N",10,IF('C-MNS'!N96="c",1,0))),0)</f>
        <v>0</v>
      </c>
      <c r="O96" s="337">
        <f>IF(MNS!D$8=3,IF('C-MNS'!O96="NS",100,IF('C-MNS'!O96="N",10,IF('C-MNS'!O96="c",1,0))),0)</f>
        <v>0</v>
      </c>
      <c r="P96" s="337">
        <f>IF(MNS!$E$8=1,IF('C-MNS'!P96="NS",100,IF('C-MNS'!P96="N",10,IF('C-MNS'!P96="c",1,0))),0)</f>
        <v>0</v>
      </c>
      <c r="Q96" s="337">
        <f>IF(MNS!$E$8=2,IF('C-MNS'!Q96="NS",100,IF('C-MNS'!Q96="N",10,IF('C-MNS'!Q96="c",1,0))),0)</f>
        <v>0</v>
      </c>
      <c r="R96" s="337">
        <f>IF(MNS!E$8=3,IF('C-MNS'!R96="NS",100,IF('C-MNS'!R96="N",10,IF('C-MNS'!R96="c",1,0))),0)</f>
        <v>0</v>
      </c>
      <c r="S96" s="337">
        <f>IF(MNS!$F$8=1,IF('C-MNS'!S96="NS",100,IF('C-MNS'!S96="N",10,IF('C-MNS'!S96="c",1,0))),0)</f>
        <v>0</v>
      </c>
      <c r="T96" s="337">
        <f>IF(MNS!$F$8=2,IF('C-MNS'!T96="NS",100,IF('C-MNS'!T96="N",10,IF('C-MNS'!T96="c",1,0))),0)</f>
        <v>0</v>
      </c>
      <c r="U96" s="337">
        <f>IF(MNS!F$8=3,IF('C-MNS'!U96="NS",100,IF('C-MNS'!U96="N",10,IF('C-MNS'!U96="c",1,0))),0)</f>
        <v>0</v>
      </c>
      <c r="V96" s="337">
        <f>IF(MNS!$G$8=1,IF('C-MNS'!V96="NS",100,IF('C-MNS'!V96="N",10,IF('C-MNS'!V96="c",1,0))),0)</f>
        <v>0</v>
      </c>
      <c r="W96" s="337">
        <f>IF(MNS!$G$8=2,IF('C-MNS'!W96="NS",100,IF('C-MNS'!W96="N",10,IF('C-MNS'!W96="c",1,0))),0)</f>
        <v>0</v>
      </c>
      <c r="X96" s="337">
        <f>IF(MNS!G$8=3,IF('C-MNS'!X96="NS",100,IF('C-MNS'!X96="N",10,IF('C-MNS'!X96="c",1,0))),0)</f>
        <v>0</v>
      </c>
      <c r="Y96" s="337">
        <f>IF(MNS!$H$8=1,IF('C-MNS'!Y96="NS",100,IF('C-MNS'!Y96="N",10,IF('C-MNS'!Y96="c",1,0))),0)</f>
        <v>0</v>
      </c>
      <c r="Z96" s="337">
        <f>IF(MNS!$H$8=2,IF('C-MNS'!Z96="NS",100,IF('C-MNS'!Z96="N",10,IF('C-MNS'!Z96="c",1,0))),0)</f>
        <v>0</v>
      </c>
      <c r="AA96" s="337">
        <f>IF(MNS!H$8=3,IF('C-MNS'!AA96="NS",100,IF('C-MNS'!AA96="N",10,IF('C-MNS'!AA96="c",1,0))),0)</f>
        <v>0</v>
      </c>
      <c r="AB96" s="337">
        <f>IF(MNS!$I$8=1,IF('C-MNS'!AB96="NS",100,IF('C-MNS'!AB96="N",10,IF('C-MNS'!AB96="c",1,0))),0)</f>
        <v>0</v>
      </c>
      <c r="AC96" s="337">
        <f>IF(MNS!$I$8=2,IF('C-MNS'!AC96="NS",100,IF('C-MNS'!AC96="N",10,IF('C-MNS'!AC96="c",1,0))),0)</f>
        <v>0</v>
      </c>
      <c r="AD96" s="337">
        <f>IF(MNS!I$8=3,IF('C-MNS'!AD96="NS",100,IF('C-MNS'!AD96="N",10,IF('C-MNS'!AD96="c",1,0))),0)</f>
        <v>0</v>
      </c>
      <c r="AE96" s="337">
        <f>IF(MNS!$J$8=1,IF('C-MNS'!AE96="NS",100,IF('C-MNS'!AE96="N",10,IF('C-MNS'!AE96="c",1,0))),0)</f>
        <v>0</v>
      </c>
      <c r="AF96" s="337">
        <f>IF(MNS!$J$8=2,IF('C-MNS'!AF96="NS",100,IF('C-MNS'!AF96="N",10,IF('C-MNS'!AF96="c",1,0))),0)</f>
        <v>0</v>
      </c>
      <c r="AG96" s="337">
        <f>IF(MNS!J$8=3,IF('C-MNS'!AG96="NS",100,IF('C-MNS'!AG96="N",10,IF('C-MNS'!AG96="c",1,0))),0)</f>
        <v>0</v>
      </c>
      <c r="AH96" s="337">
        <f>IF(MNS!$K$8=1,IF('C-MNS'!AH96="NS",100,IF('C-MNS'!AH96="N",10,IF('C-MNS'!AH96="c",1,0))),0)</f>
        <v>0</v>
      </c>
      <c r="AI96" s="337">
        <f>IF(MNS!$K$8=2,IF('C-MNS'!AI96="NS",100,IF('C-MNS'!AI96="N",10,IF('C-MNS'!AI96="c",1,0))),0)</f>
        <v>0</v>
      </c>
      <c r="AJ96" s="337">
        <f>IF(MNS!K$8=3,IF('C-MNS'!AJ96="NS",100,IF('C-MNS'!AJ96="N",10,IF('C-MNS'!AJ96="c",1,0))),0)</f>
        <v>0</v>
      </c>
      <c r="AK96" s="337">
        <f>IF(MNS!$L$8=1,IF('C-MNS'!AK96="NS",100,IF('C-MNS'!AK96="N",10,IF('C-MNS'!AK96="c",1,0))),0)</f>
        <v>0</v>
      </c>
      <c r="AL96" s="337">
        <f>IF(MNS!$L$8=2,IF('C-MNS'!AL96="NS",100,IF('C-MNS'!AL96="N",10,IF('C-MNS'!AL96="c",1,0))),0)</f>
        <v>0</v>
      </c>
      <c r="AM96" s="337">
        <f>IF(MNS!L$8=3,IF('C-MNS'!AM96="NS",100,IF('C-MNS'!AM96="N",10,IF('C-MNS'!AM96="c",1,0))),0)</f>
        <v>0</v>
      </c>
      <c r="AN96" s="337">
        <f>IF(MNS!$M$8=1,IF('C-MNS'!AN96="NS",100,IF('C-MNS'!AN96="N",10,IF('C-MNS'!AN96="c",1,0))),0)</f>
        <v>0</v>
      </c>
      <c r="AO96" s="337">
        <f>IF(MNS!$M$8=2,IF('C-MNS'!AO96="NS",100,IF('C-MNS'!AO96="N",10,IF('C-MNS'!AO96="c",1,0))),0)</f>
        <v>0</v>
      </c>
      <c r="AP96" s="337">
        <f>IF(MNS!M$8=3,IF('C-MNS'!AP96="NS",100,IF('C-MNS'!AP96="N",10,IF('C-MNS'!AP96="c",1,0))),0)</f>
        <v>0</v>
      </c>
      <c r="AQ96" s="337">
        <f>IF(MNS!$O$8=1,IF('C-MNS'!AQ96="NS",100,IF('C-MNS'!AQ96="N",10,IF('C-MNS'!AQ96="c",1,0))),0)</f>
        <v>0</v>
      </c>
      <c r="AR96" s="337">
        <f>IF(MNS!$O$8=2,IF('C-MNS'!AR96="NS",100,IF('C-MNS'!AR96="N",10,IF('C-MNS'!AR96="c",1,0))),0)</f>
        <v>0</v>
      </c>
      <c r="AS96" s="337">
        <f>IF(MNS!O$8=3,IF('C-MNS'!AS96="NS",100,IF('C-MNS'!AS96="N",10,IF('C-MNS'!AS96="c",1,0))),0)</f>
        <v>0</v>
      </c>
      <c r="AT96" s="337">
        <f>IF(MNS!$Z$8=1,IF('C-MNS'!AT96="NS",100,IF('C-MNS'!AT96="N",10,IF('C-MNS'!AT96="c",1,0))),0)</f>
        <v>0</v>
      </c>
      <c r="AU96" s="337">
        <f>IF(MNS!$Z$8=2,IF('C-MNS'!AU96="NS",100,IF('C-MNS'!AU96="N",10,IF('C-MNS'!AU96="c",1,0))),0)</f>
        <v>0</v>
      </c>
      <c r="AV96" s="337">
        <f>IF(MNS!Z$8=3,IF('C-MNS'!AV96="NS",100,IF('C-MNS'!AV96="N",10,IF('C-MNS'!AV96="c",1,0))),0)</f>
        <v>0</v>
      </c>
      <c r="AW96" s="337">
        <f>IF(MNS!$AH$8=1,IF('C-MNS'!AW96="NS",100,IF('C-MNS'!AW96="N",10,IF('C-MNS'!AW96="c",1,0))),0)</f>
        <v>0</v>
      </c>
      <c r="AX96" s="337">
        <f>IF(MNS!$AH$8=2,IF('C-MNS'!AX96="NS",100,IF('C-MNS'!AX96="N",10,IF('C-MNS'!AX96="c",1,0))),0)</f>
        <v>0</v>
      </c>
      <c r="AY96" s="337">
        <f>IF(MNS!$AH$8=3,IF('C-MNS'!AY96="NS",100,IF('C-MNS'!AY96="N",10,IF('C-MNS'!AY96="c",1,0))),0)</f>
        <v>0</v>
      </c>
      <c r="AZ96" s="338">
        <f t="shared" si="0"/>
        <v>0</v>
      </c>
      <c r="BA96" s="338">
        <f t="shared" si="1"/>
        <v>0</v>
      </c>
      <c r="BB96" s="338">
        <f t="shared" si="2"/>
        <v>0</v>
      </c>
      <c r="BC96" s="338">
        <f t="shared" si="3"/>
        <v>0</v>
      </c>
      <c r="BD96" s="339">
        <f>IF(AZ96&gt;0,IF(Perf_potenziale!AZ96&gt;0,IF(BA96&gt;=1,1,IF(BB96&gt;=Perf_potenziale!BB96,1,IF(BB96&gt;0,0.5,IF(BC96&gt;0,0.3,0)))),0),0)</f>
        <v>0</v>
      </c>
      <c r="BE96" s="339"/>
      <c r="BF96" s="377"/>
      <c r="BG96" s="339"/>
      <c r="BH96" s="339"/>
      <c r="BI96" s="339"/>
      <c r="BJ96" s="340"/>
      <c r="BK96" s="339"/>
      <c r="BL96" s="341"/>
    </row>
    <row r="97" spans="1:64" ht="15.75" customHeight="1" thickBot="1">
      <c r="A97" s="590"/>
      <c r="B97" s="437"/>
      <c r="C97" s="544"/>
      <c r="D97" s="516"/>
      <c r="E97" s="93" t="s">
        <v>375</v>
      </c>
      <c r="F97" s="27" t="s">
        <v>457</v>
      </c>
      <c r="G97" s="81">
        <f>IF(MNS!$B$8=1,IF('C-MNS'!G97="NS",100,IF('C-MNS'!G97="N",10,IF('C-MNS'!G97="c",1,0))),0)</f>
        <v>0</v>
      </c>
      <c r="H97" s="81">
        <f>IF(MNS!$B$8=2,IF('C-MNS'!H97="NS",100,IF('C-MNS'!H97="N",10,IF('C-MNS'!H97="c",1,0))),0)</f>
        <v>0</v>
      </c>
      <c r="I97" s="81">
        <f>IF(MNS!B$8=3,IF('C-MNS'!I97="NS",100,IF('C-MNS'!I97="N",10,IF('C-MNS'!I97="c",1,0))),0)</f>
        <v>0</v>
      </c>
      <c r="J97" s="81">
        <f>IF(MNS!$C$8=1,IF('C-MNS'!J97="NS",100,IF('C-MNS'!J97="N",10,IF('C-MNS'!J97="c",1,0))),0)</f>
        <v>0</v>
      </c>
      <c r="K97" s="81">
        <f>IF(MNS!$C$8=2,IF('C-MNS'!K97="NS",100,IF('C-MNS'!K97="N",10,IF('C-MNS'!K97="c",1,0))),0)</f>
        <v>0</v>
      </c>
      <c r="L97" s="81">
        <f>IF(MNS!C$8=3,IF('C-MNS'!L97="NS",100,IF('C-MNS'!L97="N",10,IF('C-MNS'!L97="c",1,0))),0)</f>
        <v>0</v>
      </c>
      <c r="M97" s="81">
        <f>IF(MNS!$D$8=1,IF('C-MNS'!M97="NS",100,IF('C-MNS'!M97="N",10,IF('C-MNS'!M97="c",1,0))),0)</f>
        <v>0</v>
      </c>
      <c r="N97" s="81">
        <f>IF(MNS!$D$8=2,IF('C-MNS'!N97="NS",100,IF('C-MNS'!N97="N",10,IF('C-MNS'!N97="c",1,0))),0)</f>
        <v>0</v>
      </c>
      <c r="O97" s="81">
        <f>IF(MNS!D$8=3,IF('C-MNS'!O97="NS",100,IF('C-MNS'!O97="N",10,IF('C-MNS'!O97="c",1,0))),0)</f>
        <v>0</v>
      </c>
      <c r="P97" s="81">
        <f>IF(MNS!$E$8=1,IF('C-MNS'!P97="NS",100,IF('C-MNS'!P97="N",10,IF('C-MNS'!P97="c",1,0))),0)</f>
        <v>0</v>
      </c>
      <c r="Q97" s="81">
        <f>IF(MNS!$E$8=2,IF('C-MNS'!Q97="NS",100,IF('C-MNS'!Q97="N",10,IF('C-MNS'!Q97="c",1,0))),0)</f>
        <v>0</v>
      </c>
      <c r="R97" s="81">
        <f>IF(MNS!E$8=3,IF('C-MNS'!R97="NS",100,IF('C-MNS'!R97="N",10,IF('C-MNS'!R97="c",1,0))),0)</f>
        <v>0</v>
      </c>
      <c r="S97" s="81">
        <f>IF(MNS!$F$8=1,IF('C-MNS'!S97="NS",100,IF('C-MNS'!S97="N",10,IF('C-MNS'!S97="c",1,0))),0)</f>
        <v>0</v>
      </c>
      <c r="T97" s="81">
        <f>IF(MNS!$F$8=2,IF('C-MNS'!T97="NS",100,IF('C-MNS'!T97="N",10,IF('C-MNS'!T97="c",1,0))),0)</f>
        <v>0</v>
      </c>
      <c r="U97" s="81">
        <f>IF(MNS!F$8=3,IF('C-MNS'!U97="NS",100,IF('C-MNS'!U97="N",10,IF('C-MNS'!U97="c",1,0))),0)</f>
        <v>0</v>
      </c>
      <c r="V97" s="81">
        <f>IF(MNS!$G$8=1,IF('C-MNS'!V97="NS",100,IF('C-MNS'!V97="N",10,IF('C-MNS'!V97="c",1,0))),0)</f>
        <v>0</v>
      </c>
      <c r="W97" s="81">
        <f>IF(MNS!$G$8=2,IF('C-MNS'!W97="NS",100,IF('C-MNS'!W97="N",10,IF('C-MNS'!W97="c",1,0))),0)</f>
        <v>0</v>
      </c>
      <c r="X97" s="81">
        <f>IF(MNS!G$8=3,IF('C-MNS'!X97="NS",100,IF('C-MNS'!X97="N",10,IF('C-MNS'!X97="c",1,0))),0)</f>
        <v>0</v>
      </c>
      <c r="Y97" s="81">
        <f>IF(MNS!$H$8=1,IF('C-MNS'!Y97="NS",100,IF('C-MNS'!Y97="N",10,IF('C-MNS'!Y97="c",1,0))),0)</f>
        <v>0</v>
      </c>
      <c r="Z97" s="81">
        <f>IF(MNS!$H$8=2,IF('C-MNS'!Z97="NS",100,IF('C-MNS'!Z97="N",10,IF('C-MNS'!Z97="c",1,0))),0)</f>
        <v>0</v>
      </c>
      <c r="AA97" s="81">
        <f>IF(MNS!H$8=3,IF('C-MNS'!AA97="NS",100,IF('C-MNS'!AA97="N",10,IF('C-MNS'!AA97="c",1,0))),0)</f>
        <v>0</v>
      </c>
      <c r="AB97" s="81">
        <f>IF(MNS!$I$8=1,IF('C-MNS'!AB97="NS",100,IF('C-MNS'!AB97="N",10,IF('C-MNS'!AB97="c",1,0))),0)</f>
        <v>0</v>
      </c>
      <c r="AC97" s="81">
        <f>IF(MNS!$I$8=2,IF('C-MNS'!AC97="NS",100,IF('C-MNS'!AC97="N",10,IF('C-MNS'!AC97="c",1,0))),0)</f>
        <v>0</v>
      </c>
      <c r="AD97" s="81">
        <f>IF(MNS!I$8=3,IF('C-MNS'!AD97="NS",100,IF('C-MNS'!AD97="N",10,IF('C-MNS'!AD97="c",1,0))),0)</f>
        <v>0</v>
      </c>
      <c r="AE97" s="81">
        <f>IF(MNS!$J$8=1,IF('C-MNS'!AE97="NS",100,IF('C-MNS'!AE97="N",10,IF('C-MNS'!AE97="c",1,0))),0)</f>
        <v>0</v>
      </c>
      <c r="AF97" s="81">
        <f>IF(MNS!$J$8=2,IF('C-MNS'!AF97="NS",100,IF('C-MNS'!AF97="N",10,IF('C-MNS'!AF97="c",1,0))),0)</f>
        <v>0</v>
      </c>
      <c r="AG97" s="81">
        <f>IF(MNS!J$8=3,IF('C-MNS'!AG97="NS",100,IF('C-MNS'!AG97="N",10,IF('C-MNS'!AG97="c",1,0))),0)</f>
        <v>0</v>
      </c>
      <c r="AH97" s="81">
        <f>IF(MNS!$K$8=1,IF('C-MNS'!AH97="NS",100,IF('C-MNS'!AH97="N",10,IF('C-MNS'!AH97="c",1,0))),0)</f>
        <v>0</v>
      </c>
      <c r="AI97" s="81">
        <f>IF(MNS!$K$8=2,IF('C-MNS'!AI97="NS",100,IF('C-MNS'!AI97="N",10,IF('C-MNS'!AI97="c",1,0))),0)</f>
        <v>0</v>
      </c>
      <c r="AJ97" s="81">
        <f>IF(MNS!K$8=3,IF('C-MNS'!AJ97="NS",100,IF('C-MNS'!AJ97="N",10,IF('C-MNS'!AJ97="c",1,0))),0)</f>
        <v>0</v>
      </c>
      <c r="AK97" s="81">
        <f>IF(MNS!$L$8=1,IF('C-MNS'!AK97="NS",100,IF('C-MNS'!AK97="N",10,IF('C-MNS'!AK97="c",1,0))),0)</f>
        <v>0</v>
      </c>
      <c r="AL97" s="81">
        <f>IF(MNS!$L$8=2,IF('C-MNS'!AL97="NS",100,IF('C-MNS'!AL97="N",10,IF('C-MNS'!AL97="c",1,0))),0)</f>
        <v>0</v>
      </c>
      <c r="AM97" s="81">
        <f>IF(MNS!L$8=3,IF('C-MNS'!AM97="NS",100,IF('C-MNS'!AM97="N",10,IF('C-MNS'!AM97="c",1,0))),0)</f>
        <v>0</v>
      </c>
      <c r="AN97" s="81">
        <f>IF(MNS!$M$8=1,IF('C-MNS'!AN97="NS",100,IF('C-MNS'!AN97="N",10,IF('C-MNS'!AN97="c",1,0))),0)</f>
        <v>0</v>
      </c>
      <c r="AO97" s="81">
        <f>IF(MNS!$M$8=2,IF('C-MNS'!AO97="NS",100,IF('C-MNS'!AO97="N",10,IF('C-MNS'!AO97="c",1,0))),0)</f>
        <v>0</v>
      </c>
      <c r="AP97" s="81">
        <f>IF(MNS!M$8=3,IF('C-MNS'!AP97="NS",100,IF('C-MNS'!AP97="N",10,IF('C-MNS'!AP97="c",1,0))),0)</f>
        <v>0</v>
      </c>
      <c r="AQ97" s="81">
        <f>IF(MNS!$O$8=1,IF('C-MNS'!AQ97="NS",100,IF('C-MNS'!AQ97="N",10,IF('C-MNS'!AQ97="c",1,0))),0)</f>
        <v>0</v>
      </c>
      <c r="AR97" s="81">
        <f>IF(MNS!$O$8=2,IF('C-MNS'!AR97="NS",100,IF('C-MNS'!AR97="N",10,IF('C-MNS'!AR97="c",1,0))),0)</f>
        <v>0</v>
      </c>
      <c r="AS97" s="81">
        <f>IF(MNS!O$8=3,IF('C-MNS'!AS97="NS",100,IF('C-MNS'!AS97="N",10,IF('C-MNS'!AS97="c",1,0))),0)</f>
        <v>0</v>
      </c>
      <c r="AT97" s="81">
        <f>IF(MNS!$Z$8=1,IF('C-MNS'!AT97="NS",100,IF('C-MNS'!AT97="N",10,IF('C-MNS'!AT97="c",1,0))),0)</f>
        <v>0</v>
      </c>
      <c r="AU97" s="81">
        <f>IF(MNS!$Z$8=2,IF('C-MNS'!AU97="NS",100,IF('C-MNS'!AU97="N",10,IF('C-MNS'!AU97="c",1,0))),0)</f>
        <v>0</v>
      </c>
      <c r="AV97" s="81">
        <f>IF(MNS!Z$8=3,IF('C-MNS'!AV97="NS",100,IF('C-MNS'!AV97="N",10,IF('C-MNS'!AV97="c",1,0))),0)</f>
        <v>0</v>
      </c>
      <c r="AW97" s="81">
        <f>IF(MNS!$AH$8=1,IF('C-MNS'!AW97="NS",100,IF('C-MNS'!AW97="N",10,IF('C-MNS'!AW97="c",1,0))),0)</f>
        <v>0</v>
      </c>
      <c r="AX97" s="81">
        <f>IF(MNS!$AH$8=2,IF('C-MNS'!AX97="NS",100,IF('C-MNS'!AX97="N",10,IF('C-MNS'!AX97="c",1,0))),0)</f>
        <v>0</v>
      </c>
      <c r="AY97" s="81">
        <f>IF(MNS!$AH$8=3,IF('C-MNS'!AY97="NS",100,IF('C-MNS'!AY97="N",10,IF('C-MNS'!AY97="c",1,0))),0)</f>
        <v>0</v>
      </c>
      <c r="AZ97" s="259">
        <f t="shared" si="0"/>
        <v>0</v>
      </c>
      <c r="BA97" s="259">
        <f t="shared" si="1"/>
        <v>0</v>
      </c>
      <c r="BB97" s="259">
        <f t="shared" si="2"/>
        <v>0</v>
      </c>
      <c r="BC97" s="259">
        <f t="shared" si="3"/>
        <v>0</v>
      </c>
      <c r="BD97" s="254">
        <f>IF(AZ97&gt;0,IF(Perf_potenziale!AZ97&gt;0,IF(BA97&gt;=1,1,IF(BB97&gt;=Perf_potenziale!BB97,1,IF(BB97&gt;0,0.5,IF(BC97&gt;0,0.3,0)))),0),0)</f>
        <v>0</v>
      </c>
      <c r="BE97" s="254"/>
      <c r="BF97" s="269"/>
      <c r="BG97" s="254"/>
      <c r="BH97" s="254"/>
      <c r="BI97" s="254"/>
      <c r="BJ97" s="99"/>
      <c r="BK97" s="254"/>
      <c r="BL97" s="342"/>
    </row>
    <row r="98" spans="1:64" ht="15.75" customHeight="1">
      <c r="A98" s="590"/>
      <c r="B98" s="437"/>
      <c r="C98" s="573"/>
      <c r="D98" s="575"/>
      <c r="E98" s="321" t="s">
        <v>377</v>
      </c>
      <c r="F98" s="307" t="s">
        <v>458</v>
      </c>
      <c r="G98" s="271">
        <f>IF(MNS!$B$8=1,IF('C-MNS'!G98="NS",100,IF('C-MNS'!G98="N",10,IF('C-MNS'!G98="c",1,0))),0)</f>
        <v>0</v>
      </c>
      <c r="H98" s="271">
        <f>IF(MNS!$B$8=2,IF('C-MNS'!H98="NS",100,IF('C-MNS'!H98="N",10,IF('C-MNS'!H98="c",1,0))),0)</f>
        <v>0</v>
      </c>
      <c r="I98" s="271">
        <f>IF(MNS!B$8=3,IF('C-MNS'!I98="NS",100,IF('C-MNS'!I98="N",10,IF('C-MNS'!I98="c",1,0))),0)</f>
        <v>0</v>
      </c>
      <c r="J98" s="271">
        <f>IF(MNS!$C$8=1,IF('C-MNS'!J98="NS",100,IF('C-MNS'!J98="N",10,IF('C-MNS'!J98="c",1,0))),0)</f>
        <v>0</v>
      </c>
      <c r="K98" s="271">
        <f>IF(MNS!$C$8=2,IF('C-MNS'!K98="NS",100,IF('C-MNS'!K98="N",10,IF('C-MNS'!K98="c",1,0))),0)</f>
        <v>0</v>
      </c>
      <c r="L98" s="271">
        <f>IF(MNS!C$8=3,IF('C-MNS'!L98="NS",100,IF('C-MNS'!L98="N",10,IF('C-MNS'!L98="c",1,0))),0)</f>
        <v>0</v>
      </c>
      <c r="M98" s="271">
        <f>IF(MNS!$D$8=1,IF('C-MNS'!M98="NS",100,IF('C-MNS'!M98="N",10,IF('C-MNS'!M98="c",1,0))),0)</f>
        <v>0</v>
      </c>
      <c r="N98" s="271">
        <f>IF(MNS!$D$8=2,IF('C-MNS'!N98="NS",100,IF('C-MNS'!N98="N",10,IF('C-MNS'!N98="c",1,0))),0)</f>
        <v>0</v>
      </c>
      <c r="O98" s="271">
        <f>IF(MNS!D$8=3,IF('C-MNS'!O98="NS",100,IF('C-MNS'!O98="N",10,IF('C-MNS'!O98="c",1,0))),0)</f>
        <v>0</v>
      </c>
      <c r="P98" s="271">
        <f>IF(MNS!$E$8=1,IF('C-MNS'!P98="NS",100,IF('C-MNS'!P98="N",10,IF('C-MNS'!P98="c",1,0))),0)</f>
        <v>0</v>
      </c>
      <c r="Q98" s="271">
        <f>IF(MNS!$E$8=2,IF('C-MNS'!Q98="NS",100,IF('C-MNS'!Q98="N",10,IF('C-MNS'!Q98="c",1,0))),0)</f>
        <v>0</v>
      </c>
      <c r="R98" s="271">
        <f>IF(MNS!E$8=3,IF('C-MNS'!R98="NS",100,IF('C-MNS'!R98="N",10,IF('C-MNS'!R98="c",1,0))),0)</f>
        <v>0</v>
      </c>
      <c r="S98" s="271">
        <f>IF(MNS!$F$8=1,IF('C-MNS'!S98="NS",100,IF('C-MNS'!S98="N",10,IF('C-MNS'!S98="c",1,0))),0)</f>
        <v>0</v>
      </c>
      <c r="T98" s="271">
        <f>IF(MNS!$F$8=2,IF('C-MNS'!T98="NS",100,IF('C-MNS'!T98="N",10,IF('C-MNS'!T98="c",1,0))),0)</f>
        <v>0</v>
      </c>
      <c r="U98" s="271">
        <f>IF(MNS!F$8=3,IF('C-MNS'!U98="NS",100,IF('C-MNS'!U98="N",10,IF('C-MNS'!U98="c",1,0))),0)</f>
        <v>0</v>
      </c>
      <c r="V98" s="271">
        <f>IF(MNS!$G$8=1,IF('C-MNS'!V98="NS",100,IF('C-MNS'!V98="N",10,IF('C-MNS'!V98="c",1,0))),0)</f>
        <v>0</v>
      </c>
      <c r="W98" s="271">
        <f>IF(MNS!$G$8=2,IF('C-MNS'!W98="NS",100,IF('C-MNS'!W98="N",10,IF('C-MNS'!W98="c",1,0))),0)</f>
        <v>0</v>
      </c>
      <c r="X98" s="271">
        <f>IF(MNS!G$8=3,IF('C-MNS'!X98="NS",100,IF('C-MNS'!X98="N",10,IF('C-MNS'!X98="c",1,0))),0)</f>
        <v>0</v>
      </c>
      <c r="Y98" s="271">
        <f>IF(MNS!$H$8=1,IF('C-MNS'!Y98="NS",100,IF('C-MNS'!Y98="N",10,IF('C-MNS'!Y98="c",1,0))),0)</f>
        <v>0</v>
      </c>
      <c r="Z98" s="271">
        <f>IF(MNS!$H$8=2,IF('C-MNS'!Z98="NS",100,IF('C-MNS'!Z98="N",10,IF('C-MNS'!Z98="c",1,0))),0)</f>
        <v>0</v>
      </c>
      <c r="AA98" s="271">
        <f>IF(MNS!H$8=3,IF('C-MNS'!AA98="NS",100,IF('C-MNS'!AA98="N",10,IF('C-MNS'!AA98="c",1,0))),0)</f>
        <v>0</v>
      </c>
      <c r="AB98" s="271">
        <f>IF(MNS!$I$8=1,IF('C-MNS'!AB98="NS",100,IF('C-MNS'!AB98="N",10,IF('C-MNS'!AB98="c",1,0))),0)</f>
        <v>0</v>
      </c>
      <c r="AC98" s="271">
        <f>IF(MNS!$I$8=2,IF('C-MNS'!AC98="NS",100,IF('C-MNS'!AC98="N",10,IF('C-MNS'!AC98="c",1,0))),0)</f>
        <v>0</v>
      </c>
      <c r="AD98" s="271">
        <f>IF(MNS!I$8=3,IF('C-MNS'!AD98="NS",100,IF('C-MNS'!AD98="N",10,IF('C-MNS'!AD98="c",1,0))),0)</f>
        <v>0</v>
      </c>
      <c r="AE98" s="271">
        <f>IF(MNS!$J$8=1,IF('C-MNS'!AE98="NS",100,IF('C-MNS'!AE98="N",10,IF('C-MNS'!AE98="c",1,0))),0)</f>
        <v>0</v>
      </c>
      <c r="AF98" s="271">
        <f>IF(MNS!$J$8=2,IF('C-MNS'!AF98="NS",100,IF('C-MNS'!AF98="N",10,IF('C-MNS'!AF98="c",1,0))),0)</f>
        <v>0</v>
      </c>
      <c r="AG98" s="271">
        <f>IF(MNS!J$8=3,IF('C-MNS'!AG98="NS",100,IF('C-MNS'!AG98="N",10,IF('C-MNS'!AG98="c",1,0))),0)</f>
        <v>0</v>
      </c>
      <c r="AH98" s="271">
        <f>IF(MNS!$K$8=1,IF('C-MNS'!AH98="NS",100,IF('C-MNS'!AH98="N",10,IF('C-MNS'!AH98="c",1,0))),0)</f>
        <v>0</v>
      </c>
      <c r="AI98" s="271">
        <f>IF(MNS!$K$8=2,IF('C-MNS'!AI98="NS",100,IF('C-MNS'!AI98="N",10,IF('C-MNS'!AI98="c",1,0))),0)</f>
        <v>0</v>
      </c>
      <c r="AJ98" s="271">
        <f>IF(MNS!K$8=3,IF('C-MNS'!AJ98="NS",100,IF('C-MNS'!AJ98="N",10,IF('C-MNS'!AJ98="c",1,0))),0)</f>
        <v>0</v>
      </c>
      <c r="AK98" s="271">
        <f>IF(MNS!$L$8=1,IF('C-MNS'!AK98="NS",100,IF('C-MNS'!AK98="N",10,IF('C-MNS'!AK98="c",1,0))),0)</f>
        <v>0</v>
      </c>
      <c r="AL98" s="271">
        <f>IF(MNS!$L$8=2,IF('C-MNS'!AL98="NS",100,IF('C-MNS'!AL98="N",10,IF('C-MNS'!AL98="c",1,0))),0)</f>
        <v>0</v>
      </c>
      <c r="AM98" s="271">
        <f>IF(MNS!L$8=3,IF('C-MNS'!AM98="NS",100,IF('C-MNS'!AM98="N",10,IF('C-MNS'!AM98="c",1,0))),0)</f>
        <v>0</v>
      </c>
      <c r="AN98" s="271">
        <f>IF(MNS!$M$8=1,IF('C-MNS'!AN98="NS",100,IF('C-MNS'!AN98="N",10,IF('C-MNS'!AN98="c",1,0))),0)</f>
        <v>0</v>
      </c>
      <c r="AO98" s="271">
        <f>IF(MNS!$M$8=2,IF('C-MNS'!AO98="NS",100,IF('C-MNS'!AO98="N",10,IF('C-MNS'!AO98="c",1,0))),0)</f>
        <v>0</v>
      </c>
      <c r="AP98" s="271">
        <f>IF(MNS!M$8=3,IF('C-MNS'!AP98="NS",100,IF('C-MNS'!AP98="N",10,IF('C-MNS'!AP98="c",1,0))),0)</f>
        <v>0</v>
      </c>
      <c r="AQ98" s="271">
        <f>IF(MNS!$O$8=1,IF('C-MNS'!AQ98="NS",100,IF('C-MNS'!AQ98="N",10,IF('C-MNS'!AQ98="c",1,0))),0)</f>
        <v>0</v>
      </c>
      <c r="AR98" s="271">
        <f>IF(MNS!$O$8=2,IF('C-MNS'!AR98="NS",100,IF('C-MNS'!AR98="N",10,IF('C-MNS'!AR98="c",1,0))),0)</f>
        <v>0</v>
      </c>
      <c r="AS98" s="271">
        <f>IF(MNS!O$8=3,IF('C-MNS'!AS98="NS",100,IF('C-MNS'!AS98="N",10,IF('C-MNS'!AS98="c",1,0))),0)</f>
        <v>0</v>
      </c>
      <c r="AT98" s="271">
        <f>IF(MNS!$Z$8=1,IF('C-MNS'!AT98="NS",100,IF('C-MNS'!AT98="N",10,IF('C-MNS'!AT98="c",1,0))),0)</f>
        <v>0</v>
      </c>
      <c r="AU98" s="271">
        <f>IF(MNS!$Z$8=2,IF('C-MNS'!AU98="NS",100,IF('C-MNS'!AU98="N",10,IF('C-MNS'!AU98="c",1,0))),0)</f>
        <v>0</v>
      </c>
      <c r="AV98" s="271">
        <f>IF(MNS!Z$8=3,IF('C-MNS'!AV98="NS",100,IF('C-MNS'!AV98="N",10,IF('C-MNS'!AV98="c",1,0))),0)</f>
        <v>0</v>
      </c>
      <c r="AW98" s="271">
        <f>IF(MNS!$AH$8=1,IF('C-MNS'!AW98="NS",100,IF('C-MNS'!AW98="N",10,IF('C-MNS'!AW98="c",1,0))),0)</f>
        <v>0</v>
      </c>
      <c r="AX98" s="271">
        <f>IF(MNS!$AH$8=2,IF('C-MNS'!AX98="NS",100,IF('C-MNS'!AX98="N",10,IF('C-MNS'!AX98="c",1,0))),0)</f>
        <v>0</v>
      </c>
      <c r="AY98" s="271">
        <f>IF(MNS!$AH$8=3,IF('C-MNS'!AY98="NS",100,IF('C-MNS'!AY98="N",10,IF('C-MNS'!AY98="c",1,0))),0)</f>
        <v>0</v>
      </c>
      <c r="AZ98" s="272">
        <f t="shared" si="0"/>
        <v>0</v>
      </c>
      <c r="BA98" s="272">
        <f t="shared" si="1"/>
        <v>0</v>
      </c>
      <c r="BB98" s="272">
        <f t="shared" si="2"/>
        <v>0</v>
      </c>
      <c r="BC98" s="272">
        <f t="shared" si="3"/>
        <v>0</v>
      </c>
      <c r="BD98" s="257">
        <f>IF(AZ98&gt;0,IF(Perf_potenziale!AZ98&gt;0,IF(BA98&gt;=1,1,IF(BB98&gt;=Perf_potenziale!BB98,1,IF(BB98&gt;0,0.5,IF(BC98&gt;0,0.3,0)))),0),0)</f>
        <v>0</v>
      </c>
      <c r="BE98" s="257">
        <f>IF(BD98=1,3,IF(BD97=1,2,IF(BD96=1,1,0)))</f>
        <v>0</v>
      </c>
      <c r="BF98" s="273">
        <f>IF(BE98=0,BD98+BD97*0.1+BD96*0.01,0)</f>
        <v>0</v>
      </c>
      <c r="BG98" s="254"/>
      <c r="BH98" s="254"/>
      <c r="BI98" s="254"/>
      <c r="BJ98" s="99"/>
      <c r="BK98" s="254"/>
      <c r="BL98" s="342"/>
    </row>
    <row r="99" spans="1:64" ht="15.75" customHeight="1" thickBot="1">
      <c r="A99" s="590"/>
      <c r="B99" s="437"/>
      <c r="C99" s="585" t="s">
        <v>497</v>
      </c>
      <c r="D99" s="576" t="s">
        <v>498</v>
      </c>
      <c r="E99" s="322" t="s">
        <v>373</v>
      </c>
      <c r="F99" s="316" t="s">
        <v>479</v>
      </c>
      <c r="G99" s="276">
        <f>IF(MNS!$B$8=1,IF('C-MNS'!G99="NS",100,IF('C-MNS'!G99="N",10,IF('C-MNS'!G99="c",1,0))),0)</f>
        <v>0</v>
      </c>
      <c r="H99" s="276">
        <f>IF(MNS!$B$8=2,IF('C-MNS'!H99="NS",100,IF('C-MNS'!H99="N",10,IF('C-MNS'!H99="c",1,0))),0)</f>
        <v>0</v>
      </c>
      <c r="I99" s="276">
        <f>IF(MNS!B$8=3,IF('C-MNS'!I99="NS",100,IF('C-MNS'!I99="N",10,IF('C-MNS'!I99="c",1,0))),0)</f>
        <v>0</v>
      </c>
      <c r="J99" s="276">
        <f>IF(MNS!$C$8=1,IF('C-MNS'!J99="NS",100,IF('C-MNS'!J99="N",10,IF('C-MNS'!J99="c",1,0))),0)</f>
        <v>0</v>
      </c>
      <c r="K99" s="276">
        <f>IF(MNS!$C$8=2,IF('C-MNS'!K99="NS",100,IF('C-MNS'!K99="N",10,IF('C-MNS'!K99="c",1,0))),0)</f>
        <v>0</v>
      </c>
      <c r="L99" s="276">
        <f>IF(MNS!C$8=3,IF('C-MNS'!L99="NS",100,IF('C-MNS'!L99="N",10,IF('C-MNS'!L99="c",1,0))),0)</f>
        <v>0</v>
      </c>
      <c r="M99" s="276">
        <f>IF(MNS!$D$8=1,IF('C-MNS'!M99="NS",100,IF('C-MNS'!M99="N",10,IF('C-MNS'!M99="c",1,0))),0)</f>
        <v>0</v>
      </c>
      <c r="N99" s="276">
        <f>IF(MNS!$D$8=2,IF('C-MNS'!N99="NS",100,IF('C-MNS'!N99="N",10,IF('C-MNS'!N99="c",1,0))),0)</f>
        <v>0</v>
      </c>
      <c r="O99" s="276">
        <f>IF(MNS!D$8=3,IF('C-MNS'!O99="NS",100,IF('C-MNS'!O99="N",10,IF('C-MNS'!O99="c",1,0))),0)</f>
        <v>0</v>
      </c>
      <c r="P99" s="276">
        <f>IF(MNS!$E$8=1,IF('C-MNS'!P99="NS",100,IF('C-MNS'!P99="N",10,IF('C-MNS'!P99="c",1,0))),0)</f>
        <v>0</v>
      </c>
      <c r="Q99" s="276">
        <f>IF(MNS!$E$8=2,IF('C-MNS'!Q99="NS",100,IF('C-MNS'!Q99="N",10,IF('C-MNS'!Q99="c",1,0))),0)</f>
        <v>0</v>
      </c>
      <c r="R99" s="276">
        <f>IF(MNS!E$8=3,IF('C-MNS'!R99="NS",100,IF('C-MNS'!R99="N",10,IF('C-MNS'!R99="c",1,0))),0)</f>
        <v>0</v>
      </c>
      <c r="S99" s="276">
        <f>IF(MNS!$F$8=1,IF('C-MNS'!S99="NS",100,IF('C-MNS'!S99="N",10,IF('C-MNS'!S99="c",1,0))),0)</f>
        <v>0</v>
      </c>
      <c r="T99" s="276">
        <f>IF(MNS!$F$8=2,IF('C-MNS'!T99="NS",100,IF('C-MNS'!T99="N",10,IF('C-MNS'!T99="c",1,0))),0)</f>
        <v>0</v>
      </c>
      <c r="U99" s="276">
        <f>IF(MNS!F$8=3,IF('C-MNS'!U99="NS",100,IF('C-MNS'!U99="N",10,IF('C-MNS'!U99="c",1,0))),0)</f>
        <v>0</v>
      </c>
      <c r="V99" s="276">
        <f>IF(MNS!$G$8=1,IF('C-MNS'!V99="NS",100,IF('C-MNS'!V99="N",10,IF('C-MNS'!V99="c",1,0))),0)</f>
        <v>0</v>
      </c>
      <c r="W99" s="276">
        <f>IF(MNS!$G$8=2,IF('C-MNS'!W99="NS",100,IF('C-MNS'!W99="N",10,IF('C-MNS'!W99="c",1,0))),0)</f>
        <v>0</v>
      </c>
      <c r="X99" s="276">
        <f>IF(MNS!G$8=3,IF('C-MNS'!X99="NS",100,IF('C-MNS'!X99="N",10,IF('C-MNS'!X99="c",1,0))),0)</f>
        <v>0</v>
      </c>
      <c r="Y99" s="276">
        <f>IF(MNS!$H$8=1,IF('C-MNS'!Y99="NS",100,IF('C-MNS'!Y99="N",10,IF('C-MNS'!Y99="c",1,0))),0)</f>
        <v>0</v>
      </c>
      <c r="Z99" s="276">
        <f>IF(MNS!$H$8=2,IF('C-MNS'!Z99="NS",100,IF('C-MNS'!Z99="N",10,IF('C-MNS'!Z99="c",1,0))),0)</f>
        <v>0</v>
      </c>
      <c r="AA99" s="276">
        <f>IF(MNS!H$8=3,IF('C-MNS'!AA99="NS",100,IF('C-MNS'!AA99="N",10,IF('C-MNS'!AA99="c",1,0))),0)</f>
        <v>0</v>
      </c>
      <c r="AB99" s="276">
        <f>IF(MNS!$I$8=1,IF('C-MNS'!AB99="NS",100,IF('C-MNS'!AB99="N",10,IF('C-MNS'!AB99="c",1,0))),0)</f>
        <v>0</v>
      </c>
      <c r="AC99" s="276">
        <f>IF(MNS!$I$8=2,IF('C-MNS'!AC99="NS",100,IF('C-MNS'!AC99="N",10,IF('C-MNS'!AC99="c",1,0))),0)</f>
        <v>0</v>
      </c>
      <c r="AD99" s="276">
        <f>IF(MNS!I$8=3,IF('C-MNS'!AD99="NS",100,IF('C-MNS'!AD99="N",10,IF('C-MNS'!AD99="c",1,0))),0)</f>
        <v>0</v>
      </c>
      <c r="AE99" s="276">
        <f>IF(MNS!$J$8=1,IF('C-MNS'!AE99="NS",100,IF('C-MNS'!AE99="N",10,IF('C-MNS'!AE99="c",1,0))),0)</f>
        <v>0</v>
      </c>
      <c r="AF99" s="276">
        <f>IF(MNS!$J$8=2,IF('C-MNS'!AF99="NS",100,IF('C-MNS'!AF99="N",10,IF('C-MNS'!AF99="c",1,0))),0)</f>
        <v>0</v>
      </c>
      <c r="AG99" s="276">
        <f>IF(MNS!J$8=3,IF('C-MNS'!AG99="NS",100,IF('C-MNS'!AG99="N",10,IF('C-MNS'!AG99="c",1,0))),0)</f>
        <v>0</v>
      </c>
      <c r="AH99" s="276">
        <f>IF(MNS!$K$8=1,IF('C-MNS'!AH99="NS",100,IF('C-MNS'!AH99="N",10,IF('C-MNS'!AH99="c",1,0))),0)</f>
        <v>0</v>
      </c>
      <c r="AI99" s="276">
        <f>IF(MNS!$K$8=2,IF('C-MNS'!AI99="NS",100,IF('C-MNS'!AI99="N",10,IF('C-MNS'!AI99="c",1,0))),0)</f>
        <v>0</v>
      </c>
      <c r="AJ99" s="276">
        <f>IF(MNS!K$8=3,IF('C-MNS'!AJ99="NS",100,IF('C-MNS'!AJ99="N",10,IF('C-MNS'!AJ99="c",1,0))),0)</f>
        <v>0</v>
      </c>
      <c r="AK99" s="276">
        <f>IF(MNS!$L$8=1,IF('C-MNS'!AK99="NS",100,IF('C-MNS'!AK99="N",10,IF('C-MNS'!AK99="c",1,0))),0)</f>
        <v>0</v>
      </c>
      <c r="AL99" s="276">
        <f>IF(MNS!$L$8=2,IF('C-MNS'!AL99="NS",100,IF('C-MNS'!AL99="N",10,IF('C-MNS'!AL99="c",1,0))),0)</f>
        <v>0</v>
      </c>
      <c r="AM99" s="276">
        <f>IF(MNS!L$8=3,IF('C-MNS'!AM99="NS",100,IF('C-MNS'!AM99="N",10,IF('C-MNS'!AM99="c",1,0))),0)</f>
        <v>0</v>
      </c>
      <c r="AN99" s="276">
        <f>IF(MNS!$M$8=1,IF('C-MNS'!AN99="NS",100,IF('C-MNS'!AN99="N",10,IF('C-MNS'!AN99="c",1,0))),0)</f>
        <v>0</v>
      </c>
      <c r="AO99" s="276">
        <f>IF(MNS!$M$8=2,IF('C-MNS'!AO99="NS",100,IF('C-MNS'!AO99="N",10,IF('C-MNS'!AO99="c",1,0))),0)</f>
        <v>0</v>
      </c>
      <c r="AP99" s="276">
        <f>IF(MNS!M$8=3,IF('C-MNS'!AP99="NS",100,IF('C-MNS'!AP99="N",10,IF('C-MNS'!AP99="c",1,0))),0)</f>
        <v>0</v>
      </c>
      <c r="AQ99" s="276">
        <f>IF(MNS!$O$8=1,IF('C-MNS'!AQ99="NS",100,IF('C-MNS'!AQ99="N",10,IF('C-MNS'!AQ99="c",1,0))),0)</f>
        <v>0</v>
      </c>
      <c r="AR99" s="276">
        <f>IF(MNS!$O$8=2,IF('C-MNS'!AR99="NS",100,IF('C-MNS'!AR99="N",10,IF('C-MNS'!AR99="c",1,0))),0)</f>
        <v>0</v>
      </c>
      <c r="AS99" s="276">
        <f>IF(MNS!O$8=3,IF('C-MNS'!AS99="NS",100,IF('C-MNS'!AS99="N",10,IF('C-MNS'!AS99="c",1,0))),0)</f>
        <v>0</v>
      </c>
      <c r="AT99" s="276">
        <f>IF(MNS!$Z$8=1,IF('C-MNS'!AT99="NS",100,IF('C-MNS'!AT99="N",10,IF('C-MNS'!AT99="c",1,0))),0)</f>
        <v>0</v>
      </c>
      <c r="AU99" s="276">
        <f>IF(MNS!$Z$8=2,IF('C-MNS'!AU99="NS",100,IF('C-MNS'!AU99="N",10,IF('C-MNS'!AU99="c",1,0))),0)</f>
        <v>0</v>
      </c>
      <c r="AV99" s="276">
        <f>IF(MNS!Z$8=3,IF('C-MNS'!AV99="NS",100,IF('C-MNS'!AV99="N",10,IF('C-MNS'!AV99="c",1,0))),0)</f>
        <v>0</v>
      </c>
      <c r="AW99" s="276">
        <f>IF(MNS!$AH$8=1,IF('C-MNS'!AW99="NS",100,IF('C-MNS'!AW99="N",10,IF('C-MNS'!AW99="c",1,0))),0)</f>
        <v>0</v>
      </c>
      <c r="AX99" s="276">
        <f>IF(MNS!$AH$8=2,IF('C-MNS'!AX99="NS",100,IF('C-MNS'!AX99="N",10,IF('C-MNS'!AX99="c",1,0))),0)</f>
        <v>0</v>
      </c>
      <c r="AY99" s="276">
        <f>IF(MNS!$AH$8=3,IF('C-MNS'!AY99="NS",100,IF('C-MNS'!AY99="N",10,IF('C-MNS'!AY99="c",1,0))),0)</f>
        <v>0</v>
      </c>
      <c r="AZ99" s="260">
        <f t="shared" si="0"/>
        <v>0</v>
      </c>
      <c r="BA99" s="260">
        <f t="shared" si="1"/>
        <v>0</v>
      </c>
      <c r="BB99" s="260">
        <f t="shared" si="2"/>
        <v>0</v>
      </c>
      <c r="BC99" s="260">
        <f t="shared" si="3"/>
        <v>0</v>
      </c>
      <c r="BD99" s="262">
        <f>IF(AZ99&gt;0,IF(Perf_potenziale!AZ99&gt;0,IF(BA99&gt;=1,1,IF(BB99&gt;=Perf_potenziale!BB99,1,IF(BB99&gt;0,0.5,IF(BC99&gt;0,0.3,0)))),0),0)</f>
        <v>0</v>
      </c>
      <c r="BE99" s="262"/>
      <c r="BF99" s="277"/>
      <c r="BG99" s="254"/>
      <c r="BH99" s="254"/>
      <c r="BI99" s="254"/>
      <c r="BJ99" s="99"/>
      <c r="BK99" s="254"/>
      <c r="BL99" s="342"/>
    </row>
    <row r="100" spans="1:64" ht="15.75" customHeight="1" thickBot="1">
      <c r="A100" s="590"/>
      <c r="B100" s="437"/>
      <c r="C100" s="541"/>
      <c r="D100" s="547"/>
      <c r="E100" s="323" t="s">
        <v>375</v>
      </c>
      <c r="F100" s="317" t="s">
        <v>457</v>
      </c>
      <c r="G100" s="252">
        <f>IF(MNS!$B$8=1,IF('C-MNS'!G100="NS",100,IF('C-MNS'!G100="N",10,IF('C-MNS'!G100="c",1,0))),0)</f>
        <v>0</v>
      </c>
      <c r="H100" s="252">
        <f>IF(MNS!$B$8=2,IF('C-MNS'!H100="NS",100,IF('C-MNS'!H100="N",10,IF('C-MNS'!H100="c",1,0))),0)</f>
        <v>0</v>
      </c>
      <c r="I100" s="252">
        <f>IF(MNS!B$8=3,IF('C-MNS'!I100="NS",100,IF('C-MNS'!I100="N",10,IF('C-MNS'!I100="c",1,0))),0)</f>
        <v>0</v>
      </c>
      <c r="J100" s="252">
        <f>IF(MNS!$C$8=1,IF('C-MNS'!J100="NS",100,IF('C-MNS'!J100="N",10,IF('C-MNS'!J100="c",1,0))),0)</f>
        <v>0</v>
      </c>
      <c r="K100" s="252">
        <f>IF(MNS!$C$8=2,IF('C-MNS'!K100="NS",100,IF('C-MNS'!K100="N",10,IF('C-MNS'!K100="c",1,0))),0)</f>
        <v>0</v>
      </c>
      <c r="L100" s="252">
        <f>IF(MNS!C$8=3,IF('C-MNS'!L100="NS",100,IF('C-MNS'!L100="N",10,IF('C-MNS'!L100="c",1,0))),0)</f>
        <v>0</v>
      </c>
      <c r="M100" s="252">
        <f>IF(MNS!$D$8=1,IF('C-MNS'!M100="NS",100,IF('C-MNS'!M100="N",10,IF('C-MNS'!M100="c",1,0))),0)</f>
        <v>0</v>
      </c>
      <c r="N100" s="252">
        <f>IF(MNS!$D$8=2,IF('C-MNS'!N100="NS",100,IF('C-MNS'!N100="N",10,IF('C-MNS'!N100="c",1,0))),0)</f>
        <v>0</v>
      </c>
      <c r="O100" s="252">
        <f>IF(MNS!D$8=3,IF('C-MNS'!O100="NS",100,IF('C-MNS'!O100="N",10,IF('C-MNS'!O100="c",1,0))),0)</f>
        <v>0</v>
      </c>
      <c r="P100" s="252">
        <f>IF(MNS!$E$8=1,IF('C-MNS'!P100="NS",100,IF('C-MNS'!P100="N",10,IF('C-MNS'!P100="c",1,0))),0)</f>
        <v>0</v>
      </c>
      <c r="Q100" s="252">
        <f>IF(MNS!$E$8=2,IF('C-MNS'!Q100="NS",100,IF('C-MNS'!Q100="N",10,IF('C-MNS'!Q100="c",1,0))),0)</f>
        <v>0</v>
      </c>
      <c r="R100" s="252">
        <f>IF(MNS!E$8=3,IF('C-MNS'!R100="NS",100,IF('C-MNS'!R100="N",10,IF('C-MNS'!R100="c",1,0))),0)</f>
        <v>0</v>
      </c>
      <c r="S100" s="252">
        <f>IF(MNS!$F$8=1,IF('C-MNS'!S100="NS",100,IF('C-MNS'!S100="N",10,IF('C-MNS'!S100="c",1,0))),0)</f>
        <v>0</v>
      </c>
      <c r="T100" s="252">
        <f>IF(MNS!$F$8=2,IF('C-MNS'!T100="NS",100,IF('C-MNS'!T100="N",10,IF('C-MNS'!T100="c",1,0))),0)</f>
        <v>0</v>
      </c>
      <c r="U100" s="252">
        <f>IF(MNS!F$8=3,IF('C-MNS'!U100="NS",100,IF('C-MNS'!U100="N",10,IF('C-MNS'!U100="c",1,0))),0)</f>
        <v>0</v>
      </c>
      <c r="V100" s="252">
        <f>IF(MNS!$G$8=1,IF('C-MNS'!V100="NS",100,IF('C-MNS'!V100="N",10,IF('C-MNS'!V100="c",1,0))),0)</f>
        <v>0</v>
      </c>
      <c r="W100" s="252">
        <f>IF(MNS!$G$8=2,IF('C-MNS'!W100="NS",100,IF('C-MNS'!W100="N",10,IF('C-MNS'!W100="c",1,0))),0)</f>
        <v>0</v>
      </c>
      <c r="X100" s="252">
        <f>IF(MNS!G$8=3,IF('C-MNS'!X100="NS",100,IF('C-MNS'!X100="N",10,IF('C-MNS'!X100="c",1,0))),0)</f>
        <v>0</v>
      </c>
      <c r="Y100" s="252">
        <f>IF(MNS!$H$8=1,IF('C-MNS'!Y100="NS",100,IF('C-MNS'!Y100="N",10,IF('C-MNS'!Y100="c",1,0))),0)</f>
        <v>0</v>
      </c>
      <c r="Z100" s="252">
        <f>IF(MNS!$H$8=2,IF('C-MNS'!Z100="NS",100,IF('C-MNS'!Z100="N",10,IF('C-MNS'!Z100="c",1,0))),0)</f>
        <v>0</v>
      </c>
      <c r="AA100" s="252">
        <f>IF(MNS!H$8=3,IF('C-MNS'!AA100="NS",100,IF('C-MNS'!AA100="N",10,IF('C-MNS'!AA100="c",1,0))),0)</f>
        <v>0</v>
      </c>
      <c r="AB100" s="252">
        <f>IF(MNS!$I$8=1,IF('C-MNS'!AB100="NS",100,IF('C-MNS'!AB100="N",10,IF('C-MNS'!AB100="c",1,0))),0)</f>
        <v>0</v>
      </c>
      <c r="AC100" s="252">
        <f>IF(MNS!$I$8=2,IF('C-MNS'!AC100="NS",100,IF('C-MNS'!AC100="N",10,IF('C-MNS'!AC100="c",1,0))),0)</f>
        <v>0</v>
      </c>
      <c r="AD100" s="252">
        <f>IF(MNS!I$8=3,IF('C-MNS'!AD100="NS",100,IF('C-MNS'!AD100="N",10,IF('C-MNS'!AD100="c",1,0))),0)</f>
        <v>0</v>
      </c>
      <c r="AE100" s="252">
        <f>IF(MNS!$J$8=1,IF('C-MNS'!AE100="NS",100,IF('C-MNS'!AE100="N",10,IF('C-MNS'!AE100="c",1,0))),0)</f>
        <v>0</v>
      </c>
      <c r="AF100" s="252">
        <f>IF(MNS!$J$8=2,IF('C-MNS'!AF100="NS",100,IF('C-MNS'!AF100="N",10,IF('C-MNS'!AF100="c",1,0))),0)</f>
        <v>0</v>
      </c>
      <c r="AG100" s="252">
        <f>IF(MNS!J$8=3,IF('C-MNS'!AG100="NS",100,IF('C-MNS'!AG100="N",10,IF('C-MNS'!AG100="c",1,0))),0)</f>
        <v>0</v>
      </c>
      <c r="AH100" s="252">
        <f>IF(MNS!$K$8=1,IF('C-MNS'!AH100="NS",100,IF('C-MNS'!AH100="N",10,IF('C-MNS'!AH100="c",1,0))),0)</f>
        <v>0</v>
      </c>
      <c r="AI100" s="252">
        <f>IF(MNS!$K$8=2,IF('C-MNS'!AI100="NS",100,IF('C-MNS'!AI100="N",10,IF('C-MNS'!AI100="c",1,0))),0)</f>
        <v>0</v>
      </c>
      <c r="AJ100" s="252">
        <f>IF(MNS!K$8=3,IF('C-MNS'!AJ100="NS",100,IF('C-MNS'!AJ100="N",10,IF('C-MNS'!AJ100="c",1,0))),0)</f>
        <v>0</v>
      </c>
      <c r="AK100" s="252">
        <f>IF(MNS!$L$8=1,IF('C-MNS'!AK100="NS",100,IF('C-MNS'!AK100="N",10,IF('C-MNS'!AK100="c",1,0))),0)</f>
        <v>0</v>
      </c>
      <c r="AL100" s="252">
        <f>IF(MNS!$L$8=2,IF('C-MNS'!AL100="NS",100,IF('C-MNS'!AL100="N",10,IF('C-MNS'!AL100="c",1,0))),0)</f>
        <v>0</v>
      </c>
      <c r="AM100" s="252">
        <f>IF(MNS!L$8=3,IF('C-MNS'!AM100="NS",100,IF('C-MNS'!AM100="N",10,IF('C-MNS'!AM100="c",1,0))),0)</f>
        <v>0</v>
      </c>
      <c r="AN100" s="252">
        <f>IF(MNS!$M$8=1,IF('C-MNS'!AN100="NS",100,IF('C-MNS'!AN100="N",10,IF('C-MNS'!AN100="c",1,0))),0)</f>
        <v>0</v>
      </c>
      <c r="AO100" s="252">
        <f>IF(MNS!$M$8=2,IF('C-MNS'!AO100="NS",100,IF('C-MNS'!AO100="N",10,IF('C-MNS'!AO100="c",1,0))),0)</f>
        <v>0</v>
      </c>
      <c r="AP100" s="252">
        <f>IF(MNS!M$8=3,IF('C-MNS'!AP100="NS",100,IF('C-MNS'!AP100="N",10,IF('C-MNS'!AP100="c",1,0))),0)</f>
        <v>0</v>
      </c>
      <c r="AQ100" s="252">
        <f>IF(MNS!$O$8=1,IF('C-MNS'!AQ100="NS",100,IF('C-MNS'!AQ100="N",10,IF('C-MNS'!AQ100="c",1,0))),0)</f>
        <v>0</v>
      </c>
      <c r="AR100" s="252">
        <f>IF(MNS!$O$8=2,IF('C-MNS'!AR100="NS",100,IF('C-MNS'!AR100="N",10,IF('C-MNS'!AR100="c",1,0))),0)</f>
        <v>0</v>
      </c>
      <c r="AS100" s="252">
        <f>IF(MNS!O$8=3,IF('C-MNS'!AS100="NS",100,IF('C-MNS'!AS100="N",10,IF('C-MNS'!AS100="c",1,0))),0)</f>
        <v>0</v>
      </c>
      <c r="AT100" s="252">
        <f>IF(MNS!$Z$8=1,IF('C-MNS'!AT100="NS",100,IF('C-MNS'!AT100="N",10,IF('C-MNS'!AT100="c",1,0))),0)</f>
        <v>0</v>
      </c>
      <c r="AU100" s="252">
        <f>IF(MNS!$Z$8=2,IF('C-MNS'!AU100="NS",100,IF('C-MNS'!AU100="N",10,IF('C-MNS'!AU100="c",1,0))),0)</f>
        <v>0</v>
      </c>
      <c r="AV100" s="252">
        <f>IF(MNS!Z$8=3,IF('C-MNS'!AV100="NS",100,IF('C-MNS'!AV100="N",10,IF('C-MNS'!AV100="c",1,0))),0)</f>
        <v>0</v>
      </c>
      <c r="AW100" s="252">
        <f>IF(MNS!$AH$8=1,IF('C-MNS'!AW100="NS",100,IF('C-MNS'!AW100="N",10,IF('C-MNS'!AW100="c",1,0))),0)</f>
        <v>0</v>
      </c>
      <c r="AX100" s="252">
        <f>IF(MNS!$AH$8=2,IF('C-MNS'!AX100="NS",100,IF('C-MNS'!AX100="N",10,IF('C-MNS'!AX100="c",1,0))),0)</f>
        <v>0</v>
      </c>
      <c r="AY100" s="252">
        <f>IF(MNS!$AH$8=3,IF('C-MNS'!AY100="NS",100,IF('C-MNS'!AY100="N",10,IF('C-MNS'!AY100="c",1,0))),0)</f>
        <v>0</v>
      </c>
      <c r="AZ100" s="253">
        <f t="shared" si="0"/>
        <v>0</v>
      </c>
      <c r="BA100" s="253">
        <f t="shared" si="1"/>
        <v>0</v>
      </c>
      <c r="BB100" s="253">
        <f t="shared" si="2"/>
        <v>0</v>
      </c>
      <c r="BC100" s="253">
        <f t="shared" si="3"/>
        <v>0</v>
      </c>
      <c r="BD100" s="255">
        <f>IF(AZ100&gt;0,IF(Perf_potenziale!AZ100&gt;0,IF(BA100&gt;=1,1,IF(BB100&gt;=Perf_potenziale!BB100,1,IF(BB100&gt;0,0.5,IF(BC100&gt;0,0.3,0)))),0),0)</f>
        <v>0</v>
      </c>
      <c r="BE100" s="255"/>
      <c r="BF100" s="263"/>
      <c r="BG100" s="254"/>
      <c r="BH100" s="254"/>
      <c r="BI100" s="254"/>
      <c r="BJ100" s="99"/>
      <c r="BK100" s="254"/>
      <c r="BL100" s="342"/>
    </row>
    <row r="101" spans="1:64" ht="15.75" customHeight="1">
      <c r="A101" s="590"/>
      <c r="B101" s="437"/>
      <c r="C101" s="542"/>
      <c r="D101" s="548"/>
      <c r="E101" s="324" t="s">
        <v>377</v>
      </c>
      <c r="F101" s="313" t="s">
        <v>458</v>
      </c>
      <c r="G101" s="280">
        <f>IF(MNS!$B$8=1,IF('C-MNS'!G101="NS",100,IF('C-MNS'!G101="N",10,IF('C-MNS'!G101="c",1,0))),0)</f>
        <v>0</v>
      </c>
      <c r="H101" s="280">
        <f>IF(MNS!$B$8=2,IF('C-MNS'!H101="NS",100,IF('C-MNS'!H101="N",10,IF('C-MNS'!H101="c",1,0))),0)</f>
        <v>0</v>
      </c>
      <c r="I101" s="280">
        <f>IF(MNS!B$8=3,IF('C-MNS'!I101="NS",100,IF('C-MNS'!I101="N",10,IF('C-MNS'!I101="c",1,0))),0)</f>
        <v>0</v>
      </c>
      <c r="J101" s="280">
        <f>IF(MNS!$C$8=1,IF('C-MNS'!J101="NS",100,IF('C-MNS'!J101="N",10,IF('C-MNS'!J101="c",1,0))),0)</f>
        <v>0</v>
      </c>
      <c r="K101" s="280">
        <f>IF(MNS!$C$8=2,IF('C-MNS'!K101="NS",100,IF('C-MNS'!K101="N",10,IF('C-MNS'!K101="c",1,0))),0)</f>
        <v>0</v>
      </c>
      <c r="L101" s="280">
        <f>IF(MNS!C$8=3,IF('C-MNS'!L101="NS",100,IF('C-MNS'!L101="N",10,IF('C-MNS'!L101="c",1,0))),0)</f>
        <v>0</v>
      </c>
      <c r="M101" s="280">
        <f>IF(MNS!$D$8=1,IF('C-MNS'!M101="NS",100,IF('C-MNS'!M101="N",10,IF('C-MNS'!M101="c",1,0))),0)</f>
        <v>0</v>
      </c>
      <c r="N101" s="280">
        <f>IF(MNS!$D$8=2,IF('C-MNS'!N101="NS",100,IF('C-MNS'!N101="N",10,IF('C-MNS'!N101="c",1,0))),0)</f>
        <v>0</v>
      </c>
      <c r="O101" s="280">
        <f>IF(MNS!D$8=3,IF('C-MNS'!O101="NS",100,IF('C-MNS'!O101="N",10,IF('C-MNS'!O101="c",1,0))),0)</f>
        <v>0</v>
      </c>
      <c r="P101" s="280">
        <f>IF(MNS!$E$8=1,IF('C-MNS'!P101="NS",100,IF('C-MNS'!P101="N",10,IF('C-MNS'!P101="c",1,0))),0)</f>
        <v>0</v>
      </c>
      <c r="Q101" s="280">
        <f>IF(MNS!$E$8=2,IF('C-MNS'!Q101="NS",100,IF('C-MNS'!Q101="N",10,IF('C-MNS'!Q101="c",1,0))),0)</f>
        <v>0</v>
      </c>
      <c r="R101" s="280">
        <f>IF(MNS!E$8=3,IF('C-MNS'!R101="NS",100,IF('C-MNS'!R101="N",10,IF('C-MNS'!R101="c",1,0))),0)</f>
        <v>0</v>
      </c>
      <c r="S101" s="280">
        <f>IF(MNS!$F$8=1,IF('C-MNS'!S101="NS",100,IF('C-MNS'!S101="N",10,IF('C-MNS'!S101="c",1,0))),0)</f>
        <v>0</v>
      </c>
      <c r="T101" s="280">
        <f>IF(MNS!$F$8=2,IF('C-MNS'!T101="NS",100,IF('C-MNS'!T101="N",10,IF('C-MNS'!T101="c",1,0))),0)</f>
        <v>0</v>
      </c>
      <c r="U101" s="280">
        <f>IF(MNS!F$8=3,IF('C-MNS'!U101="NS",100,IF('C-MNS'!U101="N",10,IF('C-MNS'!U101="c",1,0))),0)</f>
        <v>0</v>
      </c>
      <c r="V101" s="280">
        <f>IF(MNS!$G$8=1,IF('C-MNS'!V101="NS",100,IF('C-MNS'!V101="N",10,IF('C-MNS'!V101="c",1,0))),0)</f>
        <v>0</v>
      </c>
      <c r="W101" s="280">
        <f>IF(MNS!$G$8=2,IF('C-MNS'!W101="NS",100,IF('C-MNS'!W101="N",10,IF('C-MNS'!W101="c",1,0))),0)</f>
        <v>0</v>
      </c>
      <c r="X101" s="280">
        <f>IF(MNS!G$8=3,IF('C-MNS'!X101="NS",100,IF('C-MNS'!X101="N",10,IF('C-MNS'!X101="c",1,0))),0)</f>
        <v>0</v>
      </c>
      <c r="Y101" s="280">
        <f>IF(MNS!$H$8=1,IF('C-MNS'!Y101="NS",100,IF('C-MNS'!Y101="N",10,IF('C-MNS'!Y101="c",1,0))),0)</f>
        <v>0</v>
      </c>
      <c r="Z101" s="280">
        <f>IF(MNS!$H$8=2,IF('C-MNS'!Z101="NS",100,IF('C-MNS'!Z101="N",10,IF('C-MNS'!Z101="c",1,0))),0)</f>
        <v>0</v>
      </c>
      <c r="AA101" s="280">
        <f>IF(MNS!H$8=3,IF('C-MNS'!AA101="NS",100,IF('C-MNS'!AA101="N",10,IF('C-MNS'!AA101="c",1,0))),0)</f>
        <v>0</v>
      </c>
      <c r="AB101" s="280">
        <f>IF(MNS!$I$8=1,IF('C-MNS'!AB101="NS",100,IF('C-MNS'!AB101="N",10,IF('C-MNS'!AB101="c",1,0))),0)</f>
        <v>0</v>
      </c>
      <c r="AC101" s="280">
        <f>IF(MNS!$I$8=2,IF('C-MNS'!AC101="NS",100,IF('C-MNS'!AC101="N",10,IF('C-MNS'!AC101="c",1,0))),0)</f>
        <v>0</v>
      </c>
      <c r="AD101" s="280">
        <f>IF(MNS!I$8=3,IF('C-MNS'!AD101="NS",100,IF('C-MNS'!AD101="N",10,IF('C-MNS'!AD101="c",1,0))),0)</f>
        <v>0</v>
      </c>
      <c r="AE101" s="280">
        <f>IF(MNS!$J$8=1,IF('C-MNS'!AE101="NS",100,IF('C-MNS'!AE101="N",10,IF('C-MNS'!AE101="c",1,0))),0)</f>
        <v>0</v>
      </c>
      <c r="AF101" s="280">
        <f>IF(MNS!$J$8=2,IF('C-MNS'!AF101="NS",100,IF('C-MNS'!AF101="N",10,IF('C-MNS'!AF101="c",1,0))),0)</f>
        <v>0</v>
      </c>
      <c r="AG101" s="280">
        <f>IF(MNS!J$8=3,IF('C-MNS'!AG101="NS",100,IF('C-MNS'!AG101="N",10,IF('C-MNS'!AG101="c",1,0))),0)</f>
        <v>0</v>
      </c>
      <c r="AH101" s="280">
        <f>IF(MNS!$K$8=1,IF('C-MNS'!AH101="NS",100,IF('C-MNS'!AH101="N",10,IF('C-MNS'!AH101="c",1,0))),0)</f>
        <v>0</v>
      </c>
      <c r="AI101" s="280">
        <f>IF(MNS!$K$8=2,IF('C-MNS'!AI101="NS",100,IF('C-MNS'!AI101="N",10,IF('C-MNS'!AI101="c",1,0))),0)</f>
        <v>0</v>
      </c>
      <c r="AJ101" s="280">
        <f>IF(MNS!K$8=3,IF('C-MNS'!AJ101="NS",100,IF('C-MNS'!AJ101="N",10,IF('C-MNS'!AJ101="c",1,0))),0)</f>
        <v>0</v>
      </c>
      <c r="AK101" s="280">
        <f>IF(MNS!$L$8=1,IF('C-MNS'!AK101="NS",100,IF('C-MNS'!AK101="N",10,IF('C-MNS'!AK101="c",1,0))),0)</f>
        <v>0</v>
      </c>
      <c r="AL101" s="280">
        <f>IF(MNS!$L$8=2,IF('C-MNS'!AL101="NS",100,IF('C-MNS'!AL101="N",10,IF('C-MNS'!AL101="c",1,0))),0)</f>
        <v>0</v>
      </c>
      <c r="AM101" s="280">
        <f>IF(MNS!L$8=3,IF('C-MNS'!AM101="NS",100,IF('C-MNS'!AM101="N",10,IF('C-MNS'!AM101="c",1,0))),0)</f>
        <v>0</v>
      </c>
      <c r="AN101" s="280">
        <f>IF(MNS!$M$8=1,IF('C-MNS'!AN101="NS",100,IF('C-MNS'!AN101="N",10,IF('C-MNS'!AN101="c",1,0))),0)</f>
        <v>0</v>
      </c>
      <c r="AO101" s="280">
        <f>IF(MNS!$M$8=2,IF('C-MNS'!AO101="NS",100,IF('C-MNS'!AO101="N",10,IF('C-MNS'!AO101="c",1,0))),0)</f>
        <v>0</v>
      </c>
      <c r="AP101" s="280">
        <f>IF(MNS!M$8=3,IF('C-MNS'!AP101="NS",100,IF('C-MNS'!AP101="N",10,IF('C-MNS'!AP101="c",1,0))),0)</f>
        <v>0</v>
      </c>
      <c r="AQ101" s="280">
        <f>IF(MNS!$O$8=1,IF('C-MNS'!AQ101="NS",100,IF('C-MNS'!AQ101="N",10,IF('C-MNS'!AQ101="c",1,0))),0)</f>
        <v>0</v>
      </c>
      <c r="AR101" s="280">
        <f>IF(MNS!$O$8=2,IF('C-MNS'!AR101="NS",100,IF('C-MNS'!AR101="N",10,IF('C-MNS'!AR101="c",1,0))),0)</f>
        <v>0</v>
      </c>
      <c r="AS101" s="280">
        <f>IF(MNS!O$8=3,IF('C-MNS'!AS101="NS",100,IF('C-MNS'!AS101="N",10,IF('C-MNS'!AS101="c",1,0))),0)</f>
        <v>0</v>
      </c>
      <c r="AT101" s="280">
        <f>IF(MNS!$Z$8=1,IF('C-MNS'!AT101="NS",100,IF('C-MNS'!AT101="N",10,IF('C-MNS'!AT101="c",1,0))),0)</f>
        <v>0</v>
      </c>
      <c r="AU101" s="280">
        <f>IF(MNS!$Z$8=2,IF('C-MNS'!AU101="NS",100,IF('C-MNS'!AU101="N",10,IF('C-MNS'!AU101="c",1,0))),0)</f>
        <v>0</v>
      </c>
      <c r="AV101" s="280">
        <f>IF(MNS!Z$8=3,IF('C-MNS'!AV101="NS",100,IF('C-MNS'!AV101="N",10,IF('C-MNS'!AV101="c",1,0))),0)</f>
        <v>0</v>
      </c>
      <c r="AW101" s="280">
        <f>IF(MNS!$AH$8=1,IF('C-MNS'!AW101="NS",100,IF('C-MNS'!AW101="N",10,IF('C-MNS'!AW101="c",1,0))),0)</f>
        <v>0</v>
      </c>
      <c r="AX101" s="280">
        <f>IF(MNS!$AH$8=2,IF('C-MNS'!AX101="NS",100,IF('C-MNS'!AX101="N",10,IF('C-MNS'!AX101="c",1,0))),0)</f>
        <v>0</v>
      </c>
      <c r="AY101" s="280">
        <f>IF(MNS!$AH$8=3,IF('C-MNS'!AY101="NS",100,IF('C-MNS'!AY101="N",10,IF('C-MNS'!AY101="c",1,0))),0)</f>
        <v>0</v>
      </c>
      <c r="AZ101" s="256">
        <f t="shared" si="0"/>
        <v>0</v>
      </c>
      <c r="BA101" s="256">
        <f t="shared" si="1"/>
        <v>0</v>
      </c>
      <c r="BB101" s="256">
        <f t="shared" si="2"/>
        <v>0</v>
      </c>
      <c r="BC101" s="256">
        <f t="shared" si="3"/>
        <v>0</v>
      </c>
      <c r="BD101" s="258">
        <f>IF(AZ101&gt;0,IF(Perf_potenziale!AZ101&gt;0,IF(BA101&gt;=1,1,IF(BB101&gt;=Perf_potenziale!BB101,1,IF(BB101&gt;0,0.5,IF(BC101&gt;0,0.3,0)))),0),0)</f>
        <v>0</v>
      </c>
      <c r="BE101" s="258">
        <f>IF(BD101=1,3,IF(BD100=1,2,IF(BD99=1,1,0)))</f>
        <v>0</v>
      </c>
      <c r="BF101" s="281">
        <f>IF(BE101=0,BD101+BD100*0.1+BD99*0.01,0)</f>
        <v>0</v>
      </c>
      <c r="BG101" s="254"/>
      <c r="BH101" s="254"/>
      <c r="BI101" s="254"/>
      <c r="BJ101" s="99"/>
      <c r="BK101" s="254"/>
      <c r="BL101" s="342"/>
    </row>
    <row r="102" spans="1:64" ht="15.75" customHeight="1" thickBot="1">
      <c r="A102" s="590"/>
      <c r="B102" s="437"/>
      <c r="C102" s="586" t="s">
        <v>499</v>
      </c>
      <c r="D102" s="577" t="s">
        <v>500</v>
      </c>
      <c r="E102" s="320" t="s">
        <v>373</v>
      </c>
      <c r="F102" s="306" t="s">
        <v>479</v>
      </c>
      <c r="G102" s="266">
        <f>IF(MNS!$B$8=1,IF('C-MNS'!G102="NS",100,IF('C-MNS'!G102="N",10,IF('C-MNS'!G102="c",1,0))),0)</f>
        <v>0</v>
      </c>
      <c r="H102" s="266">
        <f>IF(MNS!$B$8=2,IF('C-MNS'!H102="NS",100,IF('C-MNS'!H102="N",10,IF('C-MNS'!H102="c",1,0))),0)</f>
        <v>0</v>
      </c>
      <c r="I102" s="266">
        <f>IF(MNS!B$8=3,IF('C-MNS'!I102="NS",100,IF('C-MNS'!I102="N",10,IF('C-MNS'!I102="c",1,0))),0)</f>
        <v>0</v>
      </c>
      <c r="J102" s="266">
        <f>IF(MNS!$C$8=1,IF('C-MNS'!J102="NS",100,IF('C-MNS'!J102="N",10,IF('C-MNS'!J102="c",1,0))),0)</f>
        <v>0</v>
      </c>
      <c r="K102" s="266">
        <f>IF(MNS!$C$8=2,IF('C-MNS'!K102="NS",100,IF('C-MNS'!K102="N",10,IF('C-MNS'!K102="c",1,0))),0)</f>
        <v>0</v>
      </c>
      <c r="L102" s="266">
        <f>IF(MNS!C$8=3,IF('C-MNS'!L102="NS",100,IF('C-MNS'!L102="N",10,IF('C-MNS'!L102="c",1,0))),0)</f>
        <v>0</v>
      </c>
      <c r="M102" s="266">
        <f>IF(MNS!$D$8=1,IF('C-MNS'!M102="NS",100,IF('C-MNS'!M102="N",10,IF('C-MNS'!M102="c",1,0))),0)</f>
        <v>0</v>
      </c>
      <c r="N102" s="266">
        <f>IF(MNS!$D$8=2,IF('C-MNS'!N102="NS",100,IF('C-MNS'!N102="N",10,IF('C-MNS'!N102="c",1,0))),0)</f>
        <v>0</v>
      </c>
      <c r="O102" s="266">
        <f>IF(MNS!D$8=3,IF('C-MNS'!O102="NS",100,IF('C-MNS'!O102="N",10,IF('C-MNS'!O102="c",1,0))),0)</f>
        <v>0</v>
      </c>
      <c r="P102" s="266">
        <f>IF(MNS!$E$8=1,IF('C-MNS'!P102="NS",100,IF('C-MNS'!P102="N",10,IF('C-MNS'!P102="c",1,0))),0)</f>
        <v>0</v>
      </c>
      <c r="Q102" s="266">
        <f>IF(MNS!$E$8=2,IF('C-MNS'!Q102="NS",100,IF('C-MNS'!Q102="N",10,IF('C-MNS'!Q102="c",1,0))),0)</f>
        <v>0</v>
      </c>
      <c r="R102" s="266">
        <f>IF(MNS!E$8=3,IF('C-MNS'!R102="NS",100,IF('C-MNS'!R102="N",10,IF('C-MNS'!R102="c",1,0))),0)</f>
        <v>0</v>
      </c>
      <c r="S102" s="266">
        <f>IF(MNS!$F$8=1,IF('C-MNS'!S102="NS",100,IF('C-MNS'!S102="N",10,IF('C-MNS'!S102="c",1,0))),0)</f>
        <v>0</v>
      </c>
      <c r="T102" s="266">
        <f>IF(MNS!$F$8=2,IF('C-MNS'!T102="NS",100,IF('C-MNS'!T102="N",10,IF('C-MNS'!T102="c",1,0))),0)</f>
        <v>0</v>
      </c>
      <c r="U102" s="266">
        <f>IF(MNS!F$8=3,IF('C-MNS'!U102="NS",100,IF('C-MNS'!U102="N",10,IF('C-MNS'!U102="c",1,0))),0)</f>
        <v>0</v>
      </c>
      <c r="V102" s="266">
        <f>IF(MNS!$G$8=1,IF('C-MNS'!V102="NS",100,IF('C-MNS'!V102="N",10,IF('C-MNS'!V102="c",1,0))),0)</f>
        <v>0</v>
      </c>
      <c r="W102" s="266">
        <f>IF(MNS!$G$8=2,IF('C-MNS'!W102="NS",100,IF('C-MNS'!W102="N",10,IF('C-MNS'!W102="c",1,0))),0)</f>
        <v>0</v>
      </c>
      <c r="X102" s="266">
        <f>IF(MNS!G$8=3,IF('C-MNS'!X102="NS",100,IF('C-MNS'!X102="N",10,IF('C-MNS'!X102="c",1,0))),0)</f>
        <v>0</v>
      </c>
      <c r="Y102" s="266">
        <f>IF(MNS!$H$8=1,IF('C-MNS'!Y102="NS",100,IF('C-MNS'!Y102="N",10,IF('C-MNS'!Y102="c",1,0))),0)</f>
        <v>0</v>
      </c>
      <c r="Z102" s="266">
        <f>IF(MNS!$H$8=2,IF('C-MNS'!Z102="NS",100,IF('C-MNS'!Z102="N",10,IF('C-MNS'!Z102="c",1,0))),0)</f>
        <v>0</v>
      </c>
      <c r="AA102" s="266">
        <f>IF(MNS!H$8=3,IF('C-MNS'!AA102="NS",100,IF('C-MNS'!AA102="N",10,IF('C-MNS'!AA102="c",1,0))),0)</f>
        <v>0</v>
      </c>
      <c r="AB102" s="266">
        <f>IF(MNS!$I$8=1,IF('C-MNS'!AB102="NS",100,IF('C-MNS'!AB102="N",10,IF('C-MNS'!AB102="c",1,0))),0)</f>
        <v>0</v>
      </c>
      <c r="AC102" s="266">
        <f>IF(MNS!$I$8=2,IF('C-MNS'!AC102="NS",100,IF('C-MNS'!AC102="N",10,IF('C-MNS'!AC102="c",1,0))),0)</f>
        <v>0</v>
      </c>
      <c r="AD102" s="266">
        <f>IF(MNS!I$8=3,IF('C-MNS'!AD102="NS",100,IF('C-MNS'!AD102="N",10,IF('C-MNS'!AD102="c",1,0))),0)</f>
        <v>0</v>
      </c>
      <c r="AE102" s="266">
        <f>IF(MNS!$J$8=1,IF('C-MNS'!AE102="NS",100,IF('C-MNS'!AE102="N",10,IF('C-MNS'!AE102="c",1,0))),0)</f>
        <v>0</v>
      </c>
      <c r="AF102" s="266">
        <f>IF(MNS!$J$8=2,IF('C-MNS'!AF102="NS",100,IF('C-MNS'!AF102="N",10,IF('C-MNS'!AF102="c",1,0))),0)</f>
        <v>0</v>
      </c>
      <c r="AG102" s="266">
        <f>IF(MNS!J$8=3,IF('C-MNS'!AG102="NS",100,IF('C-MNS'!AG102="N",10,IF('C-MNS'!AG102="c",1,0))),0)</f>
        <v>0</v>
      </c>
      <c r="AH102" s="266">
        <f>IF(MNS!$K$8=1,IF('C-MNS'!AH102="NS",100,IF('C-MNS'!AH102="N",10,IF('C-MNS'!AH102="c",1,0))),0)</f>
        <v>0</v>
      </c>
      <c r="AI102" s="266">
        <f>IF(MNS!$K$8=2,IF('C-MNS'!AI102="NS",100,IF('C-MNS'!AI102="N",10,IF('C-MNS'!AI102="c",1,0))),0)</f>
        <v>0</v>
      </c>
      <c r="AJ102" s="266">
        <f>IF(MNS!K$8=3,IF('C-MNS'!AJ102="NS",100,IF('C-MNS'!AJ102="N",10,IF('C-MNS'!AJ102="c",1,0))),0)</f>
        <v>0</v>
      </c>
      <c r="AK102" s="266">
        <f>IF(MNS!$L$8=1,IF('C-MNS'!AK102="NS",100,IF('C-MNS'!AK102="N",10,IF('C-MNS'!AK102="c",1,0))),0)</f>
        <v>0</v>
      </c>
      <c r="AL102" s="266">
        <f>IF(MNS!$L$8=2,IF('C-MNS'!AL102="NS",100,IF('C-MNS'!AL102="N",10,IF('C-MNS'!AL102="c",1,0))),0)</f>
        <v>0</v>
      </c>
      <c r="AM102" s="266">
        <f>IF(MNS!L$8=3,IF('C-MNS'!AM102="NS",100,IF('C-MNS'!AM102="N",10,IF('C-MNS'!AM102="c",1,0))),0)</f>
        <v>0</v>
      </c>
      <c r="AN102" s="266">
        <f>IF(MNS!$M$8=1,IF('C-MNS'!AN102="NS",100,IF('C-MNS'!AN102="N",10,IF('C-MNS'!AN102="c",1,0))),0)</f>
        <v>0</v>
      </c>
      <c r="AO102" s="266">
        <f>IF(MNS!$M$8=2,IF('C-MNS'!AO102="NS",100,IF('C-MNS'!AO102="N",10,IF('C-MNS'!AO102="c",1,0))),0)</f>
        <v>0</v>
      </c>
      <c r="AP102" s="266">
        <f>IF(MNS!M$8=3,IF('C-MNS'!AP102="NS",100,IF('C-MNS'!AP102="N",10,IF('C-MNS'!AP102="c",1,0))),0)</f>
        <v>0</v>
      </c>
      <c r="AQ102" s="266">
        <f>IF(MNS!$O$8=1,IF('C-MNS'!AQ102="NS",100,IF('C-MNS'!AQ102="N",10,IF('C-MNS'!AQ102="c",1,0))),0)</f>
        <v>0</v>
      </c>
      <c r="AR102" s="266">
        <f>IF(MNS!$O$8=2,IF('C-MNS'!AR102="NS",100,IF('C-MNS'!AR102="N",10,IF('C-MNS'!AR102="c",1,0))),0)</f>
        <v>0</v>
      </c>
      <c r="AS102" s="266">
        <f>IF(MNS!O$8=3,IF('C-MNS'!AS102="NS",100,IF('C-MNS'!AS102="N",10,IF('C-MNS'!AS102="c",1,0))),0)</f>
        <v>0</v>
      </c>
      <c r="AT102" s="266">
        <f>IF(MNS!$Z$8=1,IF('C-MNS'!AT102="NS",100,IF('C-MNS'!AT102="N",10,IF('C-MNS'!AT102="c",1,0))),0)</f>
        <v>0</v>
      </c>
      <c r="AU102" s="266">
        <f>IF(MNS!$Z$8=2,IF('C-MNS'!AU102="NS",100,IF('C-MNS'!AU102="N",10,IF('C-MNS'!AU102="c",1,0))),0)</f>
        <v>0</v>
      </c>
      <c r="AV102" s="266">
        <f>IF(MNS!Z$8=3,IF('C-MNS'!AV102="NS",100,IF('C-MNS'!AV102="N",10,IF('C-MNS'!AV102="c",1,0))),0)</f>
        <v>0</v>
      </c>
      <c r="AW102" s="266">
        <f>IF(MNS!$AH$8=1,IF('C-MNS'!AW102="NS",100,IF('C-MNS'!AW102="N",10,IF('C-MNS'!AW102="c",1,0))),0)</f>
        <v>0</v>
      </c>
      <c r="AX102" s="266">
        <f>IF(MNS!$AH$8=2,IF('C-MNS'!AX102="NS",100,IF('C-MNS'!AX102="N",10,IF('C-MNS'!AX102="c",1,0))),0)</f>
        <v>0</v>
      </c>
      <c r="AY102" s="266">
        <f>IF(MNS!$AH$8=3,IF('C-MNS'!AY102="NS",100,IF('C-MNS'!AY102="N",10,IF('C-MNS'!AY102="c",1,0))),0)</f>
        <v>0</v>
      </c>
      <c r="AZ102" s="267">
        <f t="shared" si="0"/>
        <v>0</v>
      </c>
      <c r="BA102" s="267">
        <f t="shared" si="1"/>
        <v>0</v>
      </c>
      <c r="BB102" s="267">
        <f t="shared" si="2"/>
        <v>0</v>
      </c>
      <c r="BC102" s="267">
        <f t="shared" si="3"/>
        <v>0</v>
      </c>
      <c r="BD102" s="261">
        <f>IF(AZ102&gt;0,IF(Perf_potenziale!AZ102&gt;0,IF(BA102&gt;=1,1,IF(BB102&gt;=Perf_potenziale!BB102,1,IF(BB102&gt;0,0.5,IF(BC102&gt;0,0.3,0)))),0),0)</f>
        <v>0</v>
      </c>
      <c r="BE102" s="261"/>
      <c r="BF102" s="268"/>
      <c r="BG102" s="254"/>
      <c r="BH102" s="254"/>
      <c r="BI102" s="254"/>
      <c r="BJ102" s="99"/>
      <c r="BK102" s="254"/>
      <c r="BL102" s="342"/>
    </row>
    <row r="103" spans="1:64" ht="15.75" customHeight="1" thickBot="1">
      <c r="A103" s="590"/>
      <c r="B103" s="437"/>
      <c r="C103" s="544"/>
      <c r="D103" s="516"/>
      <c r="E103" s="93" t="s">
        <v>375</v>
      </c>
      <c r="F103" s="27" t="s">
        <v>457</v>
      </c>
      <c r="G103" s="81">
        <f>IF(MNS!$B$8=1,IF('C-MNS'!G103="NS",100,IF('C-MNS'!G103="N",10,IF('C-MNS'!G103="c",1,0))),0)</f>
        <v>0</v>
      </c>
      <c r="H103" s="81">
        <f>IF(MNS!$B$8=2,IF('C-MNS'!H103="NS",100,IF('C-MNS'!H103="N",10,IF('C-MNS'!H103="c",1,0))),0)</f>
        <v>0</v>
      </c>
      <c r="I103" s="81">
        <f>IF(MNS!B$8=3,IF('C-MNS'!I103="NS",100,IF('C-MNS'!I103="N",10,IF('C-MNS'!I103="c",1,0))),0)</f>
        <v>0</v>
      </c>
      <c r="J103" s="81">
        <f>IF(MNS!$C$8=1,IF('C-MNS'!J103="NS",100,IF('C-MNS'!J103="N",10,IF('C-MNS'!J103="c",1,0))),0)</f>
        <v>0</v>
      </c>
      <c r="K103" s="81">
        <f>IF(MNS!$C$8=2,IF('C-MNS'!K103="NS",100,IF('C-MNS'!K103="N",10,IF('C-MNS'!K103="c",1,0))),0)</f>
        <v>0</v>
      </c>
      <c r="L103" s="81">
        <f>IF(MNS!C$8=3,IF('C-MNS'!L103="NS",100,IF('C-MNS'!L103="N",10,IF('C-MNS'!L103="c",1,0))),0)</f>
        <v>0</v>
      </c>
      <c r="M103" s="81">
        <f>IF(MNS!$D$8=1,IF('C-MNS'!M103="NS",100,IF('C-MNS'!M103="N",10,IF('C-MNS'!M103="c",1,0))),0)</f>
        <v>0</v>
      </c>
      <c r="N103" s="81">
        <f>IF(MNS!$D$8=2,IF('C-MNS'!N103="NS",100,IF('C-MNS'!N103="N",10,IF('C-MNS'!N103="c",1,0))),0)</f>
        <v>0</v>
      </c>
      <c r="O103" s="81">
        <f>IF(MNS!D$8=3,IF('C-MNS'!O103="NS",100,IF('C-MNS'!O103="N",10,IF('C-MNS'!O103="c",1,0))),0)</f>
        <v>0</v>
      </c>
      <c r="P103" s="81">
        <f>IF(MNS!$E$8=1,IF('C-MNS'!P103="NS",100,IF('C-MNS'!P103="N",10,IF('C-MNS'!P103="c",1,0))),0)</f>
        <v>0</v>
      </c>
      <c r="Q103" s="81">
        <f>IF(MNS!$E$8=2,IF('C-MNS'!Q103="NS",100,IF('C-MNS'!Q103="N",10,IF('C-MNS'!Q103="c",1,0))),0)</f>
        <v>0</v>
      </c>
      <c r="R103" s="81">
        <f>IF(MNS!E$8=3,IF('C-MNS'!R103="NS",100,IF('C-MNS'!R103="N",10,IF('C-MNS'!R103="c",1,0))),0)</f>
        <v>0</v>
      </c>
      <c r="S103" s="81">
        <f>IF(MNS!$F$8=1,IF('C-MNS'!S103="NS",100,IF('C-MNS'!S103="N",10,IF('C-MNS'!S103="c",1,0))),0)</f>
        <v>0</v>
      </c>
      <c r="T103" s="81">
        <f>IF(MNS!$F$8=2,IF('C-MNS'!T103="NS",100,IF('C-MNS'!T103="N",10,IF('C-MNS'!T103="c",1,0))),0)</f>
        <v>0</v>
      </c>
      <c r="U103" s="81">
        <f>IF(MNS!F$8=3,IF('C-MNS'!U103="NS",100,IF('C-MNS'!U103="N",10,IF('C-MNS'!U103="c",1,0))),0)</f>
        <v>0</v>
      </c>
      <c r="V103" s="81">
        <f>IF(MNS!$G$8=1,IF('C-MNS'!V103="NS",100,IF('C-MNS'!V103="N",10,IF('C-MNS'!V103="c",1,0))),0)</f>
        <v>0</v>
      </c>
      <c r="W103" s="81">
        <f>IF(MNS!$G$8=2,IF('C-MNS'!W103="NS",100,IF('C-MNS'!W103="N",10,IF('C-MNS'!W103="c",1,0))),0)</f>
        <v>0</v>
      </c>
      <c r="X103" s="81">
        <f>IF(MNS!G$8=3,IF('C-MNS'!X103="NS",100,IF('C-MNS'!X103="N",10,IF('C-MNS'!X103="c",1,0))),0)</f>
        <v>0</v>
      </c>
      <c r="Y103" s="81">
        <f>IF(MNS!$H$8=1,IF('C-MNS'!Y103="NS",100,IF('C-MNS'!Y103="N",10,IF('C-MNS'!Y103="c",1,0))),0)</f>
        <v>0</v>
      </c>
      <c r="Z103" s="81">
        <f>IF(MNS!$H$8=2,IF('C-MNS'!Z103="NS",100,IF('C-MNS'!Z103="N",10,IF('C-MNS'!Z103="c",1,0))),0)</f>
        <v>0</v>
      </c>
      <c r="AA103" s="81">
        <f>IF(MNS!H$8=3,IF('C-MNS'!AA103="NS",100,IF('C-MNS'!AA103="N",10,IF('C-MNS'!AA103="c",1,0))),0)</f>
        <v>0</v>
      </c>
      <c r="AB103" s="81">
        <f>IF(MNS!$I$8=1,IF('C-MNS'!AB103="NS",100,IF('C-MNS'!AB103="N",10,IF('C-MNS'!AB103="c",1,0))),0)</f>
        <v>0</v>
      </c>
      <c r="AC103" s="81">
        <f>IF(MNS!$I$8=2,IF('C-MNS'!AC103="NS",100,IF('C-MNS'!AC103="N",10,IF('C-MNS'!AC103="c",1,0))),0)</f>
        <v>0</v>
      </c>
      <c r="AD103" s="81">
        <f>IF(MNS!I$8=3,IF('C-MNS'!AD103="NS",100,IF('C-MNS'!AD103="N",10,IF('C-MNS'!AD103="c",1,0))),0)</f>
        <v>0</v>
      </c>
      <c r="AE103" s="81">
        <f>IF(MNS!$J$8=1,IF('C-MNS'!AE103="NS",100,IF('C-MNS'!AE103="N",10,IF('C-MNS'!AE103="c",1,0))),0)</f>
        <v>0</v>
      </c>
      <c r="AF103" s="81">
        <f>IF(MNS!$J$8=2,IF('C-MNS'!AF103="NS",100,IF('C-MNS'!AF103="N",10,IF('C-MNS'!AF103="c",1,0))),0)</f>
        <v>0</v>
      </c>
      <c r="AG103" s="81">
        <f>IF(MNS!J$8=3,IF('C-MNS'!AG103="NS",100,IF('C-MNS'!AG103="N",10,IF('C-MNS'!AG103="c",1,0))),0)</f>
        <v>0</v>
      </c>
      <c r="AH103" s="81">
        <f>IF(MNS!$K$8=1,IF('C-MNS'!AH103="NS",100,IF('C-MNS'!AH103="N",10,IF('C-MNS'!AH103="c",1,0))),0)</f>
        <v>0</v>
      </c>
      <c r="AI103" s="81">
        <f>IF(MNS!$K$8=2,IF('C-MNS'!AI103="NS",100,IF('C-MNS'!AI103="N",10,IF('C-MNS'!AI103="c",1,0))),0)</f>
        <v>0</v>
      </c>
      <c r="AJ103" s="81">
        <f>IF(MNS!K$8=3,IF('C-MNS'!AJ103="NS",100,IF('C-MNS'!AJ103="N",10,IF('C-MNS'!AJ103="c",1,0))),0)</f>
        <v>0</v>
      </c>
      <c r="AK103" s="81">
        <f>IF(MNS!$L$8=1,IF('C-MNS'!AK103="NS",100,IF('C-MNS'!AK103="N",10,IF('C-MNS'!AK103="c",1,0))),0)</f>
        <v>0</v>
      </c>
      <c r="AL103" s="81">
        <f>IF(MNS!$L$8=2,IF('C-MNS'!AL103="NS",100,IF('C-MNS'!AL103="N",10,IF('C-MNS'!AL103="c",1,0))),0)</f>
        <v>0</v>
      </c>
      <c r="AM103" s="81">
        <f>IF(MNS!L$8=3,IF('C-MNS'!AM103="NS",100,IF('C-MNS'!AM103="N",10,IF('C-MNS'!AM103="c",1,0))),0)</f>
        <v>0</v>
      </c>
      <c r="AN103" s="81">
        <f>IF(MNS!$M$8=1,IF('C-MNS'!AN103="NS",100,IF('C-MNS'!AN103="N",10,IF('C-MNS'!AN103="c",1,0))),0)</f>
        <v>0</v>
      </c>
      <c r="AO103" s="81">
        <f>IF(MNS!$M$8=2,IF('C-MNS'!AO103="NS",100,IF('C-MNS'!AO103="N",10,IF('C-MNS'!AO103="c",1,0))),0)</f>
        <v>0</v>
      </c>
      <c r="AP103" s="81">
        <f>IF(MNS!M$8=3,IF('C-MNS'!AP103="NS",100,IF('C-MNS'!AP103="N",10,IF('C-MNS'!AP103="c",1,0))),0)</f>
        <v>0</v>
      </c>
      <c r="AQ103" s="81">
        <f>IF(MNS!$O$8=1,IF('C-MNS'!AQ103="NS",100,IF('C-MNS'!AQ103="N",10,IF('C-MNS'!AQ103="c",1,0))),0)</f>
        <v>0</v>
      </c>
      <c r="AR103" s="81">
        <f>IF(MNS!$O$8=2,IF('C-MNS'!AR103="NS",100,IF('C-MNS'!AR103="N",10,IF('C-MNS'!AR103="c",1,0))),0)</f>
        <v>0</v>
      </c>
      <c r="AS103" s="81">
        <f>IF(MNS!O$8=3,IF('C-MNS'!AS103="NS",100,IF('C-MNS'!AS103="N",10,IF('C-MNS'!AS103="c",1,0))),0)</f>
        <v>0</v>
      </c>
      <c r="AT103" s="81">
        <f>IF(MNS!$Z$8=1,IF('C-MNS'!AT103="NS",100,IF('C-MNS'!AT103="N",10,IF('C-MNS'!AT103="c",1,0))),0)</f>
        <v>0</v>
      </c>
      <c r="AU103" s="81">
        <f>IF(MNS!$Z$8=2,IF('C-MNS'!AU103="NS",100,IF('C-MNS'!AU103="N",10,IF('C-MNS'!AU103="c",1,0))),0)</f>
        <v>0</v>
      </c>
      <c r="AV103" s="81">
        <f>IF(MNS!Z$8=3,IF('C-MNS'!AV103="NS",100,IF('C-MNS'!AV103="N",10,IF('C-MNS'!AV103="c",1,0))),0)</f>
        <v>0</v>
      </c>
      <c r="AW103" s="81">
        <f>IF(MNS!$AH$8=1,IF('C-MNS'!AW103="NS",100,IF('C-MNS'!AW103="N",10,IF('C-MNS'!AW103="c",1,0))),0)</f>
        <v>0</v>
      </c>
      <c r="AX103" s="81">
        <f>IF(MNS!$AH$8=2,IF('C-MNS'!AX103="NS",100,IF('C-MNS'!AX103="N",10,IF('C-MNS'!AX103="c",1,0))),0)</f>
        <v>0</v>
      </c>
      <c r="AY103" s="81">
        <f>IF(MNS!$AH$8=3,IF('C-MNS'!AY103="NS",100,IF('C-MNS'!AY103="N",10,IF('C-MNS'!AY103="c",1,0))),0)</f>
        <v>0</v>
      </c>
      <c r="AZ103" s="259">
        <f t="shared" si="0"/>
        <v>0</v>
      </c>
      <c r="BA103" s="259">
        <f t="shared" si="1"/>
        <v>0</v>
      </c>
      <c r="BB103" s="259">
        <f t="shared" si="2"/>
        <v>0</v>
      </c>
      <c r="BC103" s="259">
        <f t="shared" si="3"/>
        <v>0</v>
      </c>
      <c r="BD103" s="254">
        <f>IF(AZ103&gt;0,IF(Perf_potenziale!AZ103&gt;0,IF(BA103&gt;=1,1,IF(BB103&gt;=Perf_potenziale!BB103,1,IF(BB103&gt;0,0.5,IF(BC103&gt;0,0.3,0)))),0),0)</f>
        <v>0</v>
      </c>
      <c r="BE103" s="254"/>
      <c r="BF103" s="269"/>
      <c r="BG103" s="254"/>
      <c r="BH103" s="254"/>
      <c r="BI103" s="254"/>
      <c r="BJ103" s="99"/>
      <c r="BK103" s="254"/>
      <c r="BL103" s="342"/>
    </row>
    <row r="104" spans="1:64" ht="15.75" customHeight="1" thickBot="1">
      <c r="A104" s="590"/>
      <c r="B104" s="539"/>
      <c r="C104" s="545"/>
      <c r="D104" s="550"/>
      <c r="E104" s="382" t="s">
        <v>377</v>
      </c>
      <c r="F104" s="383" t="s">
        <v>458</v>
      </c>
      <c r="G104" s="371">
        <f>IF(MNS!$B$8=1,IF('C-MNS'!G104="NS",100,IF('C-MNS'!G104="N",10,IF('C-MNS'!G104="c",1,0))),0)</f>
        <v>0</v>
      </c>
      <c r="H104" s="371">
        <f>IF(MNS!$B$8=2,IF('C-MNS'!H104="NS",100,IF('C-MNS'!H104="N",10,IF('C-MNS'!H104="c",1,0))),0)</f>
        <v>0</v>
      </c>
      <c r="I104" s="371">
        <f>IF(MNS!B$8=3,IF('C-MNS'!I104="NS",100,IF('C-MNS'!I104="N",10,IF('C-MNS'!I104="c",1,0))),0)</f>
        <v>0</v>
      </c>
      <c r="J104" s="371">
        <f>IF(MNS!$C$8=1,IF('C-MNS'!J104="NS",100,IF('C-MNS'!J104="N",10,IF('C-MNS'!J104="c",1,0))),0)</f>
        <v>0</v>
      </c>
      <c r="K104" s="371">
        <f>IF(MNS!$C$8=2,IF('C-MNS'!K104="NS",100,IF('C-MNS'!K104="N",10,IF('C-MNS'!K104="c",1,0))),0)</f>
        <v>0</v>
      </c>
      <c r="L104" s="371">
        <f>IF(MNS!C$8=3,IF('C-MNS'!L104="NS",100,IF('C-MNS'!L104="N",10,IF('C-MNS'!L104="c",1,0))),0)</f>
        <v>0</v>
      </c>
      <c r="M104" s="371">
        <f>IF(MNS!$D$8=1,IF('C-MNS'!M104="NS",100,IF('C-MNS'!M104="N",10,IF('C-MNS'!M104="c",1,0))),0)</f>
        <v>0</v>
      </c>
      <c r="N104" s="371">
        <f>IF(MNS!$D$8=2,IF('C-MNS'!N104="NS",100,IF('C-MNS'!N104="N",10,IF('C-MNS'!N104="c",1,0))),0)</f>
        <v>0</v>
      </c>
      <c r="O104" s="371">
        <f>IF(MNS!D$8=3,IF('C-MNS'!O104="NS",100,IF('C-MNS'!O104="N",10,IF('C-MNS'!O104="c",1,0))),0)</f>
        <v>0</v>
      </c>
      <c r="P104" s="371">
        <f>IF(MNS!$E$8=1,IF('C-MNS'!P104="NS",100,IF('C-MNS'!P104="N",10,IF('C-MNS'!P104="c",1,0))),0)</f>
        <v>0</v>
      </c>
      <c r="Q104" s="371">
        <f>IF(MNS!$E$8=2,IF('C-MNS'!Q104="NS",100,IF('C-MNS'!Q104="N",10,IF('C-MNS'!Q104="c",1,0))),0)</f>
        <v>0</v>
      </c>
      <c r="R104" s="371">
        <f>IF(MNS!E$8=3,IF('C-MNS'!R104="NS",100,IF('C-MNS'!R104="N",10,IF('C-MNS'!R104="c",1,0))),0)</f>
        <v>0</v>
      </c>
      <c r="S104" s="371">
        <f>IF(MNS!$F$8=1,IF('C-MNS'!S104="NS",100,IF('C-MNS'!S104="N",10,IF('C-MNS'!S104="c",1,0))),0)</f>
        <v>0</v>
      </c>
      <c r="T104" s="371">
        <f>IF(MNS!$F$8=2,IF('C-MNS'!T104="NS",100,IF('C-MNS'!T104="N",10,IF('C-MNS'!T104="c",1,0))),0)</f>
        <v>0</v>
      </c>
      <c r="U104" s="371">
        <f>IF(MNS!F$8=3,IF('C-MNS'!U104="NS",100,IF('C-MNS'!U104="N",10,IF('C-MNS'!U104="c",1,0))),0)</f>
        <v>0</v>
      </c>
      <c r="V104" s="371">
        <f>IF(MNS!$G$8=1,IF('C-MNS'!V104="NS",100,IF('C-MNS'!V104="N",10,IF('C-MNS'!V104="c",1,0))),0)</f>
        <v>0</v>
      </c>
      <c r="W104" s="371">
        <f>IF(MNS!$G$8=2,IF('C-MNS'!W104="NS",100,IF('C-MNS'!W104="N",10,IF('C-MNS'!W104="c",1,0))),0)</f>
        <v>0</v>
      </c>
      <c r="X104" s="371">
        <f>IF(MNS!G$8=3,IF('C-MNS'!X104="NS",100,IF('C-MNS'!X104="N",10,IF('C-MNS'!X104="c",1,0))),0)</f>
        <v>0</v>
      </c>
      <c r="Y104" s="371">
        <f>IF(MNS!$H$8=1,IF('C-MNS'!Y104="NS",100,IF('C-MNS'!Y104="N",10,IF('C-MNS'!Y104="c",1,0))),0)</f>
        <v>0</v>
      </c>
      <c r="Z104" s="371">
        <f>IF(MNS!$H$8=2,IF('C-MNS'!Z104="NS",100,IF('C-MNS'!Z104="N",10,IF('C-MNS'!Z104="c",1,0))),0)</f>
        <v>0</v>
      </c>
      <c r="AA104" s="371">
        <f>IF(MNS!H$8=3,IF('C-MNS'!AA104="NS",100,IF('C-MNS'!AA104="N",10,IF('C-MNS'!AA104="c",1,0))),0)</f>
        <v>0</v>
      </c>
      <c r="AB104" s="371">
        <f>IF(MNS!$I$8=1,IF('C-MNS'!AB104="NS",100,IF('C-MNS'!AB104="N",10,IF('C-MNS'!AB104="c",1,0))),0)</f>
        <v>0</v>
      </c>
      <c r="AC104" s="371">
        <f>IF(MNS!$I$8=2,IF('C-MNS'!AC104="NS",100,IF('C-MNS'!AC104="N",10,IF('C-MNS'!AC104="c",1,0))),0)</f>
        <v>0</v>
      </c>
      <c r="AD104" s="371">
        <f>IF(MNS!I$8=3,IF('C-MNS'!AD104="NS",100,IF('C-MNS'!AD104="N",10,IF('C-MNS'!AD104="c",1,0))),0)</f>
        <v>0</v>
      </c>
      <c r="AE104" s="371">
        <f>IF(MNS!$J$8=1,IF('C-MNS'!AE104="NS",100,IF('C-MNS'!AE104="N",10,IF('C-MNS'!AE104="c",1,0))),0)</f>
        <v>0</v>
      </c>
      <c r="AF104" s="371">
        <f>IF(MNS!$J$8=2,IF('C-MNS'!AF104="NS",100,IF('C-MNS'!AF104="N",10,IF('C-MNS'!AF104="c",1,0))),0)</f>
        <v>0</v>
      </c>
      <c r="AG104" s="371">
        <f>IF(MNS!J$8=3,IF('C-MNS'!AG104="NS",100,IF('C-MNS'!AG104="N",10,IF('C-MNS'!AG104="c",1,0))),0)</f>
        <v>0</v>
      </c>
      <c r="AH104" s="371">
        <f>IF(MNS!$K$8=1,IF('C-MNS'!AH104="NS",100,IF('C-MNS'!AH104="N",10,IF('C-MNS'!AH104="c",1,0))),0)</f>
        <v>0</v>
      </c>
      <c r="AI104" s="371">
        <f>IF(MNS!$K$8=2,IF('C-MNS'!AI104="NS",100,IF('C-MNS'!AI104="N",10,IF('C-MNS'!AI104="c",1,0))),0)</f>
        <v>0</v>
      </c>
      <c r="AJ104" s="371">
        <f>IF(MNS!K$8=3,IF('C-MNS'!AJ104="NS",100,IF('C-MNS'!AJ104="N",10,IF('C-MNS'!AJ104="c",1,0))),0)</f>
        <v>0</v>
      </c>
      <c r="AK104" s="371">
        <f>IF(MNS!$L$8=1,IF('C-MNS'!AK104="NS",100,IF('C-MNS'!AK104="N",10,IF('C-MNS'!AK104="c",1,0))),0)</f>
        <v>0</v>
      </c>
      <c r="AL104" s="371">
        <f>IF(MNS!$L$8=2,IF('C-MNS'!AL104="NS",100,IF('C-MNS'!AL104="N",10,IF('C-MNS'!AL104="c",1,0))),0)</f>
        <v>0</v>
      </c>
      <c r="AM104" s="371">
        <f>IF(MNS!L$8=3,IF('C-MNS'!AM104="NS",100,IF('C-MNS'!AM104="N",10,IF('C-MNS'!AM104="c",1,0))),0)</f>
        <v>0</v>
      </c>
      <c r="AN104" s="371">
        <f>IF(MNS!$M$8=1,IF('C-MNS'!AN104="NS",100,IF('C-MNS'!AN104="N",10,IF('C-MNS'!AN104="c",1,0))),0)</f>
        <v>0</v>
      </c>
      <c r="AO104" s="371">
        <f>IF(MNS!$M$8=2,IF('C-MNS'!AO104="NS",100,IF('C-MNS'!AO104="N",10,IF('C-MNS'!AO104="c",1,0))),0)</f>
        <v>0</v>
      </c>
      <c r="AP104" s="371">
        <f>IF(MNS!M$8=3,IF('C-MNS'!AP104="NS",100,IF('C-MNS'!AP104="N",10,IF('C-MNS'!AP104="c",1,0))),0)</f>
        <v>0</v>
      </c>
      <c r="AQ104" s="371">
        <f>IF(MNS!$O$8=1,IF('C-MNS'!AQ104="NS",100,IF('C-MNS'!AQ104="N",10,IF('C-MNS'!AQ104="c",1,0))),0)</f>
        <v>0</v>
      </c>
      <c r="AR104" s="371">
        <f>IF(MNS!$O$8=2,IF('C-MNS'!AR104="NS",100,IF('C-MNS'!AR104="N",10,IF('C-MNS'!AR104="c",1,0))),0)</f>
        <v>0</v>
      </c>
      <c r="AS104" s="371">
        <f>IF(MNS!O$8=3,IF('C-MNS'!AS104="NS",100,IF('C-MNS'!AS104="N",10,IF('C-MNS'!AS104="c",1,0))),0)</f>
        <v>0</v>
      </c>
      <c r="AT104" s="371">
        <f>IF(MNS!$Z$8=1,IF('C-MNS'!AT104="NS",100,IF('C-MNS'!AT104="N",10,IF('C-MNS'!AT104="c",1,0))),0)</f>
        <v>0</v>
      </c>
      <c r="AU104" s="371">
        <f>IF(MNS!$Z$8=2,IF('C-MNS'!AU104="NS",100,IF('C-MNS'!AU104="N",10,IF('C-MNS'!AU104="c",1,0))),0)</f>
        <v>0</v>
      </c>
      <c r="AV104" s="371">
        <f>IF(MNS!Z$8=3,IF('C-MNS'!AV104="NS",100,IF('C-MNS'!AV104="N",10,IF('C-MNS'!AV104="c",1,0))),0)</f>
        <v>0</v>
      </c>
      <c r="AW104" s="371">
        <f>IF(MNS!$AH$8=1,IF('C-MNS'!AW104="NS",100,IF('C-MNS'!AW104="N",10,IF('C-MNS'!AW104="c",1,0))),0)</f>
        <v>0</v>
      </c>
      <c r="AX104" s="371">
        <f>IF(MNS!$AH$8=2,IF('C-MNS'!AX104="NS",100,IF('C-MNS'!AX104="N",10,IF('C-MNS'!AX104="c",1,0))),0)</f>
        <v>0</v>
      </c>
      <c r="AY104" s="371">
        <f>IF(MNS!$AH$8=3,IF('C-MNS'!AY104="NS",100,IF('C-MNS'!AY104="N",10,IF('C-MNS'!AY104="c",1,0))),0)</f>
        <v>0</v>
      </c>
      <c r="AZ104" s="372">
        <f t="shared" si="0"/>
        <v>0</v>
      </c>
      <c r="BA104" s="372">
        <f t="shared" si="1"/>
        <v>0</v>
      </c>
      <c r="BB104" s="372">
        <f t="shared" si="2"/>
        <v>0</v>
      </c>
      <c r="BC104" s="372">
        <f t="shared" si="3"/>
        <v>0</v>
      </c>
      <c r="BD104" s="349">
        <f>IF(AZ104&gt;0,IF(Perf_potenziale!AZ104&gt;0,IF(BA104&gt;=1,1,IF(BB104&gt;=Perf_potenziale!BB104,1,IF(BB104&gt;0,0.5,IF(BC104&gt;0,0.3,0)))),0),0)</f>
        <v>0</v>
      </c>
      <c r="BE104" s="349">
        <f>IF(BD104=1,3,IF(BD103=1,2,IF(BD102=1,1,0)))</f>
        <v>0</v>
      </c>
      <c r="BF104" s="373">
        <f>IF(BE104=0,BD104+BD103*0.1+BD102*0.01,0)</f>
        <v>0</v>
      </c>
      <c r="BG104" s="349">
        <f t="shared" ref="BG104:BH104" si="14">BE98+BE101+BE104</f>
        <v>0</v>
      </c>
      <c r="BH104" s="349">
        <f t="shared" si="14"/>
        <v>0</v>
      </c>
      <c r="BI104" s="348">
        <f>IF(BG104=9,3,IF(BG104&gt;=6,2,IF(BG104&gt;=3,1,0)))</f>
        <v>0</v>
      </c>
      <c r="BJ104" s="348">
        <f>IF(BI104&gt;0,BI104,BH104)</f>
        <v>0</v>
      </c>
      <c r="BK104" s="349">
        <v>1</v>
      </c>
      <c r="BL104" s="350">
        <f>BJ104*BK104</f>
        <v>0</v>
      </c>
    </row>
    <row r="105" spans="1:64" ht="15.75" customHeight="1" thickBot="1">
      <c r="A105" s="590"/>
      <c r="B105" s="578" t="s">
        <v>343</v>
      </c>
      <c r="C105" s="579" t="s">
        <v>501</v>
      </c>
      <c r="D105" s="581" t="s">
        <v>170</v>
      </c>
      <c r="E105" s="384" t="s">
        <v>373</v>
      </c>
      <c r="F105" s="379" t="s">
        <v>502</v>
      </c>
      <c r="G105" s="365">
        <f>IF(MNS!$B$8=1,IF('C-MNS'!G105="NS",100,IF('C-MNS'!G105="N",10,IF('C-MNS'!G105="c",1,0))),0)</f>
        <v>0</v>
      </c>
      <c r="H105" s="365">
        <f>IF(MNS!$B$8=2,IF('C-MNS'!H105="NS",100,IF('C-MNS'!H105="N",10,IF('C-MNS'!H105="c",1,0))),0)</f>
        <v>0</v>
      </c>
      <c r="I105" s="365">
        <f>IF(MNS!B$8=3,IF('C-MNS'!I105="NS",100,IF('C-MNS'!I105="N",10,IF('C-MNS'!I105="c",1,0))),0)</f>
        <v>0</v>
      </c>
      <c r="J105" s="365">
        <f>IF(MNS!$C$8=1,IF('C-MNS'!J105="NS",100,IF('C-MNS'!J105="N",10,IF('C-MNS'!J105="c",1,0))),0)</f>
        <v>0</v>
      </c>
      <c r="K105" s="365">
        <f>IF(MNS!$C$8=2,IF('C-MNS'!K105="NS",100,IF('C-MNS'!K105="N",10,IF('C-MNS'!K105="c",1,0))),0)</f>
        <v>0</v>
      </c>
      <c r="L105" s="365">
        <f>IF(MNS!C$8=3,IF('C-MNS'!L105="NS",100,IF('C-MNS'!L105="N",10,IF('C-MNS'!L105="c",1,0))),0)</f>
        <v>0</v>
      </c>
      <c r="M105" s="365">
        <f>IF(MNS!$D$8=1,IF('C-MNS'!M105="NS",100,IF('C-MNS'!M105="N",10,IF('C-MNS'!M105="c",1,0))),0)</f>
        <v>0</v>
      </c>
      <c r="N105" s="365">
        <f>IF(MNS!$D$8=2,IF('C-MNS'!N105="NS",100,IF('C-MNS'!N105="N",10,IF('C-MNS'!N105="c",1,0))),0)</f>
        <v>0</v>
      </c>
      <c r="O105" s="365">
        <f>IF(MNS!D$8=3,IF('C-MNS'!O105="NS",100,IF('C-MNS'!O105="N",10,IF('C-MNS'!O105="c",1,0))),0)</f>
        <v>0</v>
      </c>
      <c r="P105" s="365">
        <f>IF(MNS!$E$8=1,IF('C-MNS'!P105="NS",100,IF('C-MNS'!P105="N",10,IF('C-MNS'!P105="c",1,0))),0)</f>
        <v>0</v>
      </c>
      <c r="Q105" s="365">
        <f>IF(MNS!$E$8=2,IF('C-MNS'!Q105="NS",100,IF('C-MNS'!Q105="N",10,IF('C-MNS'!Q105="c",1,0))),0)</f>
        <v>0</v>
      </c>
      <c r="R105" s="365">
        <f>IF(MNS!E$8=3,IF('C-MNS'!R105="NS",100,IF('C-MNS'!R105="N",10,IF('C-MNS'!R105="c",1,0))),0)</f>
        <v>0</v>
      </c>
      <c r="S105" s="365">
        <f>IF(MNS!$F$8=1,IF('C-MNS'!S105="NS",100,IF('C-MNS'!S105="N",10,IF('C-MNS'!S105="c",1,0))),0)</f>
        <v>0</v>
      </c>
      <c r="T105" s="365">
        <f>IF(MNS!$F$8=2,IF('C-MNS'!T105="NS",100,IF('C-MNS'!T105="N",10,IF('C-MNS'!T105="c",1,0))),0)</f>
        <v>0</v>
      </c>
      <c r="U105" s="365">
        <f>IF(MNS!F$8=3,IF('C-MNS'!U105="NS",100,IF('C-MNS'!U105="N",10,IF('C-MNS'!U105="c",1,0))),0)</f>
        <v>0</v>
      </c>
      <c r="V105" s="365">
        <f>IF(MNS!$G$8=1,IF('C-MNS'!V105="NS",100,IF('C-MNS'!V105="N",10,IF('C-MNS'!V105="c",1,0))),0)</f>
        <v>0</v>
      </c>
      <c r="W105" s="365">
        <f>IF(MNS!$G$8=2,IF('C-MNS'!W105="NS",100,IF('C-MNS'!W105="N",10,IF('C-MNS'!W105="c",1,0))),0)</f>
        <v>0</v>
      </c>
      <c r="X105" s="365">
        <f>IF(MNS!G$8=3,IF('C-MNS'!X105="NS",100,IF('C-MNS'!X105="N",10,IF('C-MNS'!X105="c",1,0))),0)</f>
        <v>0</v>
      </c>
      <c r="Y105" s="365">
        <f>IF(MNS!$H$8=1,IF('C-MNS'!Y105="NS",100,IF('C-MNS'!Y105="N",10,IF('C-MNS'!Y105="c",1,0))),0)</f>
        <v>0</v>
      </c>
      <c r="Z105" s="365">
        <f>IF(MNS!$H$8=2,IF('C-MNS'!Z105="NS",100,IF('C-MNS'!Z105="N",10,IF('C-MNS'!Z105="c",1,0))),0)</f>
        <v>0</v>
      </c>
      <c r="AA105" s="365">
        <f>IF(MNS!H$8=3,IF('C-MNS'!AA105="NS",100,IF('C-MNS'!AA105="N",10,IF('C-MNS'!AA105="c",1,0))),0)</f>
        <v>0</v>
      </c>
      <c r="AB105" s="365">
        <f>IF(MNS!$I$8=1,IF('C-MNS'!AB105="NS",100,IF('C-MNS'!AB105="N",10,IF('C-MNS'!AB105="c",1,0))),0)</f>
        <v>0</v>
      </c>
      <c r="AC105" s="365">
        <f>IF(MNS!$I$8=2,IF('C-MNS'!AC105="NS",100,IF('C-MNS'!AC105="N",10,IF('C-MNS'!AC105="c",1,0))),0)</f>
        <v>0</v>
      </c>
      <c r="AD105" s="365">
        <f>IF(MNS!I$8=3,IF('C-MNS'!AD105="NS",100,IF('C-MNS'!AD105="N",10,IF('C-MNS'!AD105="c",1,0))),0)</f>
        <v>0</v>
      </c>
      <c r="AE105" s="365">
        <f>IF(MNS!$J$8=1,IF('C-MNS'!AE105="NS",100,IF('C-MNS'!AE105="N",10,IF('C-MNS'!AE105="c",1,0))),0)</f>
        <v>0</v>
      </c>
      <c r="AF105" s="365">
        <f>IF(MNS!$J$8=2,IF('C-MNS'!AF105="NS",100,IF('C-MNS'!AF105="N",10,IF('C-MNS'!AF105="c",1,0))),0)</f>
        <v>0</v>
      </c>
      <c r="AG105" s="365">
        <f>IF(MNS!J$8=3,IF('C-MNS'!AG105="NS",100,IF('C-MNS'!AG105="N",10,IF('C-MNS'!AG105="c",1,0))),0)</f>
        <v>0</v>
      </c>
      <c r="AH105" s="365">
        <f>IF(MNS!$K$8=1,IF('C-MNS'!AH105="NS",100,IF('C-MNS'!AH105="N",10,IF('C-MNS'!AH105="c",1,0))),0)</f>
        <v>0</v>
      </c>
      <c r="AI105" s="365">
        <f>IF(MNS!$K$8=2,IF('C-MNS'!AI105="NS",100,IF('C-MNS'!AI105="N",10,IF('C-MNS'!AI105="c",1,0))),0)</f>
        <v>0</v>
      </c>
      <c r="AJ105" s="365">
        <f>IF(MNS!K$8=3,IF('C-MNS'!AJ105="NS",100,IF('C-MNS'!AJ105="N",10,IF('C-MNS'!AJ105="c",1,0))),0)</f>
        <v>0</v>
      </c>
      <c r="AK105" s="365">
        <f>IF(MNS!$L$8=1,IF('C-MNS'!AK105="NS",100,IF('C-MNS'!AK105="N",10,IF('C-MNS'!AK105="c",1,0))),0)</f>
        <v>0</v>
      </c>
      <c r="AL105" s="365">
        <f>IF(MNS!$L$8=2,IF('C-MNS'!AL105="NS",100,IF('C-MNS'!AL105="N",10,IF('C-MNS'!AL105="c",1,0))),0)</f>
        <v>0</v>
      </c>
      <c r="AM105" s="365">
        <f>IF(MNS!L$8=3,IF('C-MNS'!AM105="NS",100,IF('C-MNS'!AM105="N",10,IF('C-MNS'!AM105="c",1,0))),0)</f>
        <v>0</v>
      </c>
      <c r="AN105" s="365">
        <f>IF(MNS!$M$8=1,IF('C-MNS'!AN105="NS",100,IF('C-MNS'!AN105="N",10,IF('C-MNS'!AN105="c",1,0))),0)</f>
        <v>0</v>
      </c>
      <c r="AO105" s="365">
        <f>IF(MNS!$M$8=2,IF('C-MNS'!AO105="NS",100,IF('C-MNS'!AO105="N",10,IF('C-MNS'!AO105="c",1,0))),0)</f>
        <v>0</v>
      </c>
      <c r="AP105" s="365">
        <f>IF(MNS!M$8=3,IF('C-MNS'!AP105="NS",100,IF('C-MNS'!AP105="N",10,IF('C-MNS'!AP105="c",1,0))),0)</f>
        <v>0</v>
      </c>
      <c r="AQ105" s="365">
        <f>IF(MNS!$O$8=1,IF('C-MNS'!AQ105="NS",100,IF('C-MNS'!AQ105="N",10,IF('C-MNS'!AQ105="c",1,0))),0)</f>
        <v>0</v>
      </c>
      <c r="AR105" s="365">
        <f>IF(MNS!$O$8=2,IF('C-MNS'!AR105="NS",100,IF('C-MNS'!AR105="N",10,IF('C-MNS'!AR105="c",1,0))),0)</f>
        <v>0</v>
      </c>
      <c r="AS105" s="365">
        <f>IF(MNS!O$8=3,IF('C-MNS'!AS105="NS",100,IF('C-MNS'!AS105="N",10,IF('C-MNS'!AS105="c",1,0))),0)</f>
        <v>0</v>
      </c>
      <c r="AT105" s="365">
        <f>IF(MNS!$Z$8=1,IF('C-MNS'!AT105="NS",100,IF('C-MNS'!AT105="N",10,IF('C-MNS'!AT105="c",1,0))),0)</f>
        <v>0</v>
      </c>
      <c r="AU105" s="365">
        <f>IF(MNS!$Z$8=2,IF('C-MNS'!AU105="NS",100,IF('C-MNS'!AU105="N",10,IF('C-MNS'!AU105="c",1,0))),0)</f>
        <v>0</v>
      </c>
      <c r="AV105" s="365">
        <f>IF(MNS!Z$8=3,IF('C-MNS'!AV105="NS",100,IF('C-MNS'!AV105="N",10,IF('C-MNS'!AV105="c",1,0))),0)</f>
        <v>0</v>
      </c>
      <c r="AW105" s="365">
        <f>IF(MNS!$AH$8=1,IF('C-MNS'!AW105="NS",100,IF('C-MNS'!AW105="N",10,IF('C-MNS'!AW105="c",1,0))),0)</f>
        <v>0</v>
      </c>
      <c r="AX105" s="365">
        <f>IF(MNS!$AH$8=2,IF('C-MNS'!AX105="NS",100,IF('C-MNS'!AX105="N",10,IF('C-MNS'!AX105="c",1,0))),0)</f>
        <v>0</v>
      </c>
      <c r="AY105" s="365">
        <f>IF(MNS!$AH$8=3,IF('C-MNS'!AY105="NS",100,IF('C-MNS'!AY105="N",10,IF('C-MNS'!AY105="c",1,0))),0)</f>
        <v>0</v>
      </c>
      <c r="AZ105" s="366">
        <f t="shared" si="0"/>
        <v>0</v>
      </c>
      <c r="BA105" s="366">
        <f t="shared" si="1"/>
        <v>0</v>
      </c>
      <c r="BB105" s="366">
        <f t="shared" si="2"/>
        <v>0</v>
      </c>
      <c r="BC105" s="366">
        <f t="shared" si="3"/>
        <v>0</v>
      </c>
      <c r="BD105" s="367">
        <f>IF(AZ105&gt;0,IF(Perf_potenziale!AZ105&gt;0,IF(BA105&gt;=1,1,IF(BB105&gt;=Perf_potenziale!BB105,1,IF(BB105&gt;0,0.5,IF(BC105&gt;0,0.3,0)))),0),0)</f>
        <v>0</v>
      </c>
      <c r="BE105" s="367"/>
      <c r="BF105" s="368"/>
      <c r="BG105" s="339"/>
      <c r="BH105" s="339"/>
      <c r="BI105" s="339"/>
      <c r="BJ105" s="340"/>
      <c r="BK105" s="339"/>
      <c r="BL105" s="341"/>
    </row>
    <row r="106" spans="1:64" ht="15.75" customHeight="1" thickBot="1">
      <c r="A106" s="590"/>
      <c r="B106" s="555"/>
      <c r="C106" s="541"/>
      <c r="D106" s="547"/>
      <c r="E106" s="323" t="s">
        <v>375</v>
      </c>
      <c r="F106" s="317" t="s">
        <v>503</v>
      </c>
      <c r="G106" s="252">
        <f>IF(MNS!$B$8=1,IF('C-MNS'!G106="NS",100,IF('C-MNS'!G106="N",10,IF('C-MNS'!G106="c",1,0))),0)</f>
        <v>0</v>
      </c>
      <c r="H106" s="252">
        <f>IF(MNS!$B$8=2,IF('C-MNS'!H106="NS",100,IF('C-MNS'!H106="N",10,IF('C-MNS'!H106="c",1,0))),0)</f>
        <v>0</v>
      </c>
      <c r="I106" s="252">
        <f>IF(MNS!B$8=3,IF('C-MNS'!I106="NS",100,IF('C-MNS'!I106="N",10,IF('C-MNS'!I106="c",1,0))),0)</f>
        <v>0</v>
      </c>
      <c r="J106" s="252">
        <f>IF(MNS!$C$8=1,IF('C-MNS'!J106="NS",100,IF('C-MNS'!J106="N",10,IF('C-MNS'!J106="c",1,0))),0)</f>
        <v>0</v>
      </c>
      <c r="K106" s="252">
        <f>IF(MNS!$C$8=2,IF('C-MNS'!K106="NS",100,IF('C-MNS'!K106="N",10,IF('C-MNS'!K106="c",1,0))),0)</f>
        <v>0</v>
      </c>
      <c r="L106" s="252">
        <f>IF(MNS!C$8=3,IF('C-MNS'!L106="NS",100,IF('C-MNS'!L106="N",10,IF('C-MNS'!L106="c",1,0))),0)</f>
        <v>0</v>
      </c>
      <c r="M106" s="252">
        <f>IF(MNS!$D$8=1,IF('C-MNS'!M106="NS",100,IF('C-MNS'!M106="N",10,IF('C-MNS'!M106="c",1,0))),0)</f>
        <v>0</v>
      </c>
      <c r="N106" s="252">
        <f>IF(MNS!$D$8=2,IF('C-MNS'!N106="NS",100,IF('C-MNS'!N106="N",10,IF('C-MNS'!N106="c",1,0))),0)</f>
        <v>0</v>
      </c>
      <c r="O106" s="252">
        <f>IF(MNS!D$8=3,IF('C-MNS'!O106="NS",100,IF('C-MNS'!O106="N",10,IF('C-MNS'!O106="c",1,0))),0)</f>
        <v>0</v>
      </c>
      <c r="P106" s="252">
        <f>IF(MNS!$E$8=1,IF('C-MNS'!P106="NS",100,IF('C-MNS'!P106="N",10,IF('C-MNS'!P106="c",1,0))),0)</f>
        <v>0</v>
      </c>
      <c r="Q106" s="252">
        <f>IF(MNS!$E$8=2,IF('C-MNS'!Q106="NS",100,IF('C-MNS'!Q106="N",10,IF('C-MNS'!Q106="c",1,0))),0)</f>
        <v>0</v>
      </c>
      <c r="R106" s="252">
        <f>IF(MNS!E$8=3,IF('C-MNS'!R106="NS",100,IF('C-MNS'!R106="N",10,IF('C-MNS'!R106="c",1,0))),0)</f>
        <v>0</v>
      </c>
      <c r="S106" s="252">
        <f>IF(MNS!$F$8=1,IF('C-MNS'!S106="NS",100,IF('C-MNS'!S106="N",10,IF('C-MNS'!S106="c",1,0))),0)</f>
        <v>0</v>
      </c>
      <c r="T106" s="252">
        <f>IF(MNS!$F$8=2,IF('C-MNS'!T106="NS",100,IF('C-MNS'!T106="N",10,IF('C-MNS'!T106="c",1,0))),0)</f>
        <v>0</v>
      </c>
      <c r="U106" s="252">
        <f>IF(MNS!F$8=3,IF('C-MNS'!U106="NS",100,IF('C-MNS'!U106="N",10,IF('C-MNS'!U106="c",1,0))),0)</f>
        <v>0</v>
      </c>
      <c r="V106" s="252">
        <f>IF(MNS!$G$8=1,IF('C-MNS'!V106="NS",100,IF('C-MNS'!V106="N",10,IF('C-MNS'!V106="c",1,0))),0)</f>
        <v>0</v>
      </c>
      <c r="W106" s="252">
        <f>IF(MNS!$G$8=2,IF('C-MNS'!W106="NS",100,IF('C-MNS'!W106="N",10,IF('C-MNS'!W106="c",1,0))),0)</f>
        <v>0</v>
      </c>
      <c r="X106" s="252">
        <f>IF(MNS!G$8=3,IF('C-MNS'!X106="NS",100,IF('C-MNS'!X106="N",10,IF('C-MNS'!X106="c",1,0))),0)</f>
        <v>0</v>
      </c>
      <c r="Y106" s="252">
        <f>IF(MNS!$H$8=1,IF('C-MNS'!Y106="NS",100,IF('C-MNS'!Y106="N",10,IF('C-MNS'!Y106="c",1,0))),0)</f>
        <v>0</v>
      </c>
      <c r="Z106" s="252">
        <f>IF(MNS!$H$8=2,IF('C-MNS'!Z106="NS",100,IF('C-MNS'!Z106="N",10,IF('C-MNS'!Z106="c",1,0))),0)</f>
        <v>0</v>
      </c>
      <c r="AA106" s="252">
        <f>IF(MNS!H$8=3,IF('C-MNS'!AA106="NS",100,IF('C-MNS'!AA106="N",10,IF('C-MNS'!AA106="c",1,0))),0)</f>
        <v>0</v>
      </c>
      <c r="AB106" s="252">
        <f>IF(MNS!$I$8=1,IF('C-MNS'!AB106="NS",100,IF('C-MNS'!AB106="N",10,IF('C-MNS'!AB106="c",1,0))),0)</f>
        <v>0</v>
      </c>
      <c r="AC106" s="252">
        <f>IF(MNS!$I$8=2,IF('C-MNS'!AC106="NS",100,IF('C-MNS'!AC106="N",10,IF('C-MNS'!AC106="c",1,0))),0)</f>
        <v>0</v>
      </c>
      <c r="AD106" s="252">
        <f>IF(MNS!I$8=3,IF('C-MNS'!AD106="NS",100,IF('C-MNS'!AD106="N",10,IF('C-MNS'!AD106="c",1,0))),0)</f>
        <v>0</v>
      </c>
      <c r="AE106" s="252">
        <f>IF(MNS!$J$8=1,IF('C-MNS'!AE106="NS",100,IF('C-MNS'!AE106="N",10,IF('C-MNS'!AE106="c",1,0))),0)</f>
        <v>0</v>
      </c>
      <c r="AF106" s="252">
        <f>IF(MNS!$J$8=2,IF('C-MNS'!AF106="NS",100,IF('C-MNS'!AF106="N",10,IF('C-MNS'!AF106="c",1,0))),0)</f>
        <v>0</v>
      </c>
      <c r="AG106" s="252">
        <f>IF(MNS!J$8=3,IF('C-MNS'!AG106="NS",100,IF('C-MNS'!AG106="N",10,IF('C-MNS'!AG106="c",1,0))),0)</f>
        <v>0</v>
      </c>
      <c r="AH106" s="252">
        <f>IF(MNS!$K$8=1,IF('C-MNS'!AH106="NS",100,IF('C-MNS'!AH106="N",10,IF('C-MNS'!AH106="c",1,0))),0)</f>
        <v>0</v>
      </c>
      <c r="AI106" s="252">
        <f>IF(MNS!$K$8=2,IF('C-MNS'!AI106="NS",100,IF('C-MNS'!AI106="N",10,IF('C-MNS'!AI106="c",1,0))),0)</f>
        <v>0</v>
      </c>
      <c r="AJ106" s="252">
        <f>IF(MNS!K$8=3,IF('C-MNS'!AJ106="NS",100,IF('C-MNS'!AJ106="N",10,IF('C-MNS'!AJ106="c",1,0))),0)</f>
        <v>0</v>
      </c>
      <c r="AK106" s="252">
        <f>IF(MNS!$L$8=1,IF('C-MNS'!AK106="NS",100,IF('C-MNS'!AK106="N",10,IF('C-MNS'!AK106="c",1,0))),0)</f>
        <v>0</v>
      </c>
      <c r="AL106" s="252">
        <f>IF(MNS!$L$8=2,IF('C-MNS'!AL106="NS",100,IF('C-MNS'!AL106="N",10,IF('C-MNS'!AL106="c",1,0))),0)</f>
        <v>0</v>
      </c>
      <c r="AM106" s="252">
        <f>IF(MNS!L$8=3,IF('C-MNS'!AM106="NS",100,IF('C-MNS'!AM106="N",10,IF('C-MNS'!AM106="c",1,0))),0)</f>
        <v>0</v>
      </c>
      <c r="AN106" s="252">
        <f>IF(MNS!$M$8=1,IF('C-MNS'!AN106="NS",100,IF('C-MNS'!AN106="N",10,IF('C-MNS'!AN106="c",1,0))),0)</f>
        <v>0</v>
      </c>
      <c r="AO106" s="252">
        <f>IF(MNS!$M$8=2,IF('C-MNS'!AO106="NS",100,IF('C-MNS'!AO106="N",10,IF('C-MNS'!AO106="c",1,0))),0)</f>
        <v>0</v>
      </c>
      <c r="AP106" s="252">
        <f>IF(MNS!M$8=3,IF('C-MNS'!AP106="NS",100,IF('C-MNS'!AP106="N",10,IF('C-MNS'!AP106="c",1,0))),0)</f>
        <v>0</v>
      </c>
      <c r="AQ106" s="252">
        <f>IF(MNS!$O$8=1,IF('C-MNS'!AQ106="NS",100,IF('C-MNS'!AQ106="N",10,IF('C-MNS'!AQ106="c",1,0))),0)</f>
        <v>0</v>
      </c>
      <c r="AR106" s="252">
        <f>IF(MNS!$O$8=2,IF('C-MNS'!AR106="NS",100,IF('C-MNS'!AR106="N",10,IF('C-MNS'!AR106="c",1,0))),0)</f>
        <v>0</v>
      </c>
      <c r="AS106" s="252">
        <f>IF(MNS!O$8=3,IF('C-MNS'!AS106="NS",100,IF('C-MNS'!AS106="N",10,IF('C-MNS'!AS106="c",1,0))),0)</f>
        <v>0</v>
      </c>
      <c r="AT106" s="252">
        <f>IF(MNS!$Z$8=1,IF('C-MNS'!AT106="NS",100,IF('C-MNS'!AT106="N",10,IF('C-MNS'!AT106="c",1,0))),0)</f>
        <v>0</v>
      </c>
      <c r="AU106" s="252">
        <f>IF(MNS!$Z$8=2,IF('C-MNS'!AU106="NS",100,IF('C-MNS'!AU106="N",10,IF('C-MNS'!AU106="c",1,0))),0)</f>
        <v>0</v>
      </c>
      <c r="AV106" s="252">
        <f>IF(MNS!Z$8=3,IF('C-MNS'!AV106="NS",100,IF('C-MNS'!AV106="N",10,IF('C-MNS'!AV106="c",1,0))),0)</f>
        <v>0</v>
      </c>
      <c r="AW106" s="252">
        <f>IF(MNS!$AH$8=1,IF('C-MNS'!AW106="NS",100,IF('C-MNS'!AW106="N",10,IF('C-MNS'!AW106="c",1,0))),0)</f>
        <v>0</v>
      </c>
      <c r="AX106" s="252">
        <f>IF(MNS!$AH$8=2,IF('C-MNS'!AX106="NS",100,IF('C-MNS'!AX106="N",10,IF('C-MNS'!AX106="c",1,0))),0)</f>
        <v>0</v>
      </c>
      <c r="AY106" s="252">
        <f>IF(MNS!$AH$8=3,IF('C-MNS'!AY106="NS",100,IF('C-MNS'!AY106="N",10,IF('C-MNS'!AY106="c",1,0))),0)</f>
        <v>0</v>
      </c>
      <c r="AZ106" s="253">
        <f t="shared" si="0"/>
        <v>0</v>
      </c>
      <c r="BA106" s="253">
        <f t="shared" si="1"/>
        <v>0</v>
      </c>
      <c r="BB106" s="253">
        <f t="shared" si="2"/>
        <v>0</v>
      </c>
      <c r="BC106" s="253">
        <f t="shared" si="3"/>
        <v>0</v>
      </c>
      <c r="BD106" s="255">
        <f>IF(AZ106&gt;0,IF(Perf_potenziale!AZ106&gt;0,IF(BA106&gt;=1,1,IF(BB106&gt;=Perf_potenziale!BB106,1,IF(BB106&gt;0,0.5,IF(BC106&gt;0,0.3,0)))),0),0)</f>
        <v>0</v>
      </c>
      <c r="BE106" s="255"/>
      <c r="BF106" s="263"/>
      <c r="BG106" s="254"/>
      <c r="BH106" s="254"/>
      <c r="BI106" s="254"/>
      <c r="BJ106" s="99"/>
      <c r="BK106" s="254"/>
      <c r="BL106" s="342"/>
    </row>
    <row r="107" spans="1:64" ht="15.75" customHeight="1">
      <c r="A107" s="590"/>
      <c r="B107" s="555"/>
      <c r="C107" s="542"/>
      <c r="D107" s="548"/>
      <c r="E107" s="324" t="s">
        <v>377</v>
      </c>
      <c r="F107" s="313" t="s">
        <v>504</v>
      </c>
      <c r="G107" s="280">
        <f>IF(MNS!$B$8=1,IF('C-MNS'!G107="NS",100,IF('C-MNS'!G107="N",10,IF('C-MNS'!G107="c",1,0))),0)</f>
        <v>0</v>
      </c>
      <c r="H107" s="280">
        <f>IF(MNS!$B$8=2,IF('C-MNS'!H107="NS",100,IF('C-MNS'!H107="N",10,IF('C-MNS'!H107="c",1,0))),0)</f>
        <v>0</v>
      </c>
      <c r="I107" s="280">
        <f>IF(MNS!B$8=3,IF('C-MNS'!I107="NS",100,IF('C-MNS'!I107="N",10,IF('C-MNS'!I107="c",1,0))),0)</f>
        <v>0</v>
      </c>
      <c r="J107" s="280">
        <f>IF(MNS!$C$8=1,IF('C-MNS'!J107="NS",100,IF('C-MNS'!J107="N",10,IF('C-MNS'!J107="c",1,0))),0)</f>
        <v>0</v>
      </c>
      <c r="K107" s="280">
        <f>IF(MNS!$C$8=2,IF('C-MNS'!K107="NS",100,IF('C-MNS'!K107="N",10,IF('C-MNS'!K107="c",1,0))),0)</f>
        <v>0</v>
      </c>
      <c r="L107" s="280">
        <f>IF(MNS!C$8=3,IF('C-MNS'!L107="NS",100,IF('C-MNS'!L107="N",10,IF('C-MNS'!L107="c",1,0))),0)</f>
        <v>0</v>
      </c>
      <c r="M107" s="280">
        <f>IF(MNS!$D$8=1,IF('C-MNS'!M107="NS",100,IF('C-MNS'!M107="N",10,IF('C-MNS'!M107="c",1,0))),0)</f>
        <v>0</v>
      </c>
      <c r="N107" s="280">
        <f>IF(MNS!$D$8=2,IF('C-MNS'!N107="NS",100,IF('C-MNS'!N107="N",10,IF('C-MNS'!N107="c",1,0))),0)</f>
        <v>0</v>
      </c>
      <c r="O107" s="280">
        <f>IF(MNS!D$8=3,IF('C-MNS'!O107="NS",100,IF('C-MNS'!O107="N",10,IF('C-MNS'!O107="c",1,0))),0)</f>
        <v>0</v>
      </c>
      <c r="P107" s="280">
        <f>IF(MNS!$E$8=1,IF('C-MNS'!P107="NS",100,IF('C-MNS'!P107="N",10,IF('C-MNS'!P107="c",1,0))),0)</f>
        <v>0</v>
      </c>
      <c r="Q107" s="280">
        <f>IF(MNS!$E$8=2,IF('C-MNS'!Q107="NS",100,IF('C-MNS'!Q107="N",10,IF('C-MNS'!Q107="c",1,0))),0)</f>
        <v>0</v>
      </c>
      <c r="R107" s="280">
        <f>IF(MNS!E$8=3,IF('C-MNS'!R107="NS",100,IF('C-MNS'!R107="N",10,IF('C-MNS'!R107="c",1,0))),0)</f>
        <v>0</v>
      </c>
      <c r="S107" s="280">
        <f>IF(MNS!$F$8=1,IF('C-MNS'!S107="NS",100,IF('C-MNS'!S107="N",10,IF('C-MNS'!S107="c",1,0))),0)</f>
        <v>0</v>
      </c>
      <c r="T107" s="280">
        <f>IF(MNS!$F$8=2,IF('C-MNS'!T107="NS",100,IF('C-MNS'!T107="N",10,IF('C-MNS'!T107="c",1,0))),0)</f>
        <v>0</v>
      </c>
      <c r="U107" s="280">
        <f>IF(MNS!F$8=3,IF('C-MNS'!U107="NS",100,IF('C-MNS'!U107="N",10,IF('C-MNS'!U107="c",1,0))),0)</f>
        <v>0</v>
      </c>
      <c r="V107" s="280">
        <f>IF(MNS!$G$8=1,IF('C-MNS'!V107="NS",100,IF('C-MNS'!V107="N",10,IF('C-MNS'!V107="c",1,0))),0)</f>
        <v>0</v>
      </c>
      <c r="W107" s="280">
        <f>IF(MNS!$G$8=2,IF('C-MNS'!W107="NS",100,IF('C-MNS'!W107="N",10,IF('C-MNS'!W107="c",1,0))),0)</f>
        <v>0</v>
      </c>
      <c r="X107" s="280">
        <f>IF(MNS!G$8=3,IF('C-MNS'!X107="NS",100,IF('C-MNS'!X107="N",10,IF('C-MNS'!X107="c",1,0))),0)</f>
        <v>0</v>
      </c>
      <c r="Y107" s="280">
        <f>IF(MNS!$H$8=1,IF('C-MNS'!Y107="NS",100,IF('C-MNS'!Y107="N",10,IF('C-MNS'!Y107="c",1,0))),0)</f>
        <v>0</v>
      </c>
      <c r="Z107" s="280">
        <f>IF(MNS!$H$8=2,IF('C-MNS'!Z107="NS",100,IF('C-MNS'!Z107="N",10,IF('C-MNS'!Z107="c",1,0))),0)</f>
        <v>0</v>
      </c>
      <c r="AA107" s="280">
        <f>IF(MNS!H$8=3,IF('C-MNS'!AA107="NS",100,IF('C-MNS'!AA107="N",10,IF('C-MNS'!AA107="c",1,0))),0)</f>
        <v>0</v>
      </c>
      <c r="AB107" s="280">
        <f>IF(MNS!$I$8=1,IF('C-MNS'!AB107="NS",100,IF('C-MNS'!AB107="N",10,IF('C-MNS'!AB107="c",1,0))),0)</f>
        <v>0</v>
      </c>
      <c r="AC107" s="280">
        <f>IF(MNS!$I$8=2,IF('C-MNS'!AC107="NS",100,IF('C-MNS'!AC107="N",10,IF('C-MNS'!AC107="c",1,0))),0)</f>
        <v>0</v>
      </c>
      <c r="AD107" s="280">
        <f>IF(MNS!I$8=3,IF('C-MNS'!AD107="NS",100,IF('C-MNS'!AD107="N",10,IF('C-MNS'!AD107="c",1,0))),0)</f>
        <v>0</v>
      </c>
      <c r="AE107" s="280">
        <f>IF(MNS!$J$8=1,IF('C-MNS'!AE107="NS",100,IF('C-MNS'!AE107="N",10,IF('C-MNS'!AE107="c",1,0))),0)</f>
        <v>0</v>
      </c>
      <c r="AF107" s="280">
        <f>IF(MNS!$J$8=2,IF('C-MNS'!AF107="NS",100,IF('C-MNS'!AF107="N",10,IF('C-MNS'!AF107="c",1,0))),0)</f>
        <v>0</v>
      </c>
      <c r="AG107" s="280">
        <f>IF(MNS!J$8=3,IF('C-MNS'!AG107="NS",100,IF('C-MNS'!AG107="N",10,IF('C-MNS'!AG107="c",1,0))),0)</f>
        <v>0</v>
      </c>
      <c r="AH107" s="280">
        <f>IF(MNS!$K$8=1,IF('C-MNS'!AH107="NS",100,IF('C-MNS'!AH107="N",10,IF('C-MNS'!AH107="c",1,0))),0)</f>
        <v>0</v>
      </c>
      <c r="AI107" s="280">
        <f>IF(MNS!$K$8=2,IF('C-MNS'!AI107="NS",100,IF('C-MNS'!AI107="N",10,IF('C-MNS'!AI107="c",1,0))),0)</f>
        <v>0</v>
      </c>
      <c r="AJ107" s="280">
        <f>IF(MNS!K$8=3,IF('C-MNS'!AJ107="NS",100,IF('C-MNS'!AJ107="N",10,IF('C-MNS'!AJ107="c",1,0))),0)</f>
        <v>0</v>
      </c>
      <c r="AK107" s="280">
        <f>IF(MNS!$L$8=1,IF('C-MNS'!AK107="NS",100,IF('C-MNS'!AK107="N",10,IF('C-MNS'!AK107="c",1,0))),0)</f>
        <v>0</v>
      </c>
      <c r="AL107" s="280">
        <f>IF(MNS!$L$8=2,IF('C-MNS'!AL107="NS",100,IF('C-MNS'!AL107="N",10,IF('C-MNS'!AL107="c",1,0))),0)</f>
        <v>0</v>
      </c>
      <c r="AM107" s="280">
        <f>IF(MNS!L$8=3,IF('C-MNS'!AM107="NS",100,IF('C-MNS'!AM107="N",10,IF('C-MNS'!AM107="c",1,0))),0)</f>
        <v>0</v>
      </c>
      <c r="AN107" s="280">
        <f>IF(MNS!$M$8=1,IF('C-MNS'!AN107="NS",100,IF('C-MNS'!AN107="N",10,IF('C-MNS'!AN107="c",1,0))),0)</f>
        <v>0</v>
      </c>
      <c r="AO107" s="280">
        <f>IF(MNS!$M$8=2,IF('C-MNS'!AO107="NS",100,IF('C-MNS'!AO107="N",10,IF('C-MNS'!AO107="c",1,0))),0)</f>
        <v>0</v>
      </c>
      <c r="AP107" s="280">
        <f>IF(MNS!M$8=3,IF('C-MNS'!AP107="NS",100,IF('C-MNS'!AP107="N",10,IF('C-MNS'!AP107="c",1,0))),0)</f>
        <v>0</v>
      </c>
      <c r="AQ107" s="280">
        <f>IF(MNS!$O$8=1,IF('C-MNS'!AQ107="NS",100,IF('C-MNS'!AQ107="N",10,IF('C-MNS'!AQ107="c",1,0))),0)</f>
        <v>0</v>
      </c>
      <c r="AR107" s="280">
        <f>IF(MNS!$O$8=2,IF('C-MNS'!AR107="NS",100,IF('C-MNS'!AR107="N",10,IF('C-MNS'!AR107="c",1,0))),0)</f>
        <v>0</v>
      </c>
      <c r="AS107" s="280">
        <f>IF(MNS!O$8=3,IF('C-MNS'!AS107="NS",100,IF('C-MNS'!AS107="N",10,IF('C-MNS'!AS107="c",1,0))),0)</f>
        <v>0</v>
      </c>
      <c r="AT107" s="280">
        <f>IF(MNS!$Z$8=1,IF('C-MNS'!AT107="NS",100,IF('C-MNS'!AT107="N",10,IF('C-MNS'!AT107="c",1,0))),0)</f>
        <v>0</v>
      </c>
      <c r="AU107" s="280">
        <f>IF(MNS!$Z$8=2,IF('C-MNS'!AU107="NS",100,IF('C-MNS'!AU107="N",10,IF('C-MNS'!AU107="c",1,0))),0)</f>
        <v>0</v>
      </c>
      <c r="AV107" s="280">
        <f>IF(MNS!Z$8=3,IF('C-MNS'!AV107="NS",100,IF('C-MNS'!AV107="N",10,IF('C-MNS'!AV107="c",1,0))),0)</f>
        <v>0</v>
      </c>
      <c r="AW107" s="280">
        <f>IF(MNS!$AH$8=1,IF('C-MNS'!AW107="NS",100,IF('C-MNS'!AW107="N",10,IF('C-MNS'!AW107="c",1,0))),0)</f>
        <v>0</v>
      </c>
      <c r="AX107" s="280">
        <f>IF(MNS!$AH$8=2,IF('C-MNS'!AX107="NS",100,IF('C-MNS'!AX107="N",10,IF('C-MNS'!AX107="c",1,0))),0)</f>
        <v>0</v>
      </c>
      <c r="AY107" s="280">
        <f>IF(MNS!$AH$8=3,IF('C-MNS'!AY107="NS",100,IF('C-MNS'!AY107="N",10,IF('C-MNS'!AY107="c",1,0))),0)</f>
        <v>0</v>
      </c>
      <c r="AZ107" s="256">
        <f t="shared" si="0"/>
        <v>0</v>
      </c>
      <c r="BA107" s="256">
        <f t="shared" si="1"/>
        <v>0</v>
      </c>
      <c r="BB107" s="256">
        <f t="shared" si="2"/>
        <v>0</v>
      </c>
      <c r="BC107" s="256">
        <f t="shared" si="3"/>
        <v>0</v>
      </c>
      <c r="BD107" s="258">
        <f>IF(AZ107&gt;0,IF(Perf_potenziale!AZ107&gt;0,IF(BA107&gt;=1,1,IF(BB107&gt;=Perf_potenziale!BB107,1,IF(BB107&gt;0,0.5,IF(BC107&gt;0,0.3,0)))),0),0)</f>
        <v>0</v>
      </c>
      <c r="BE107" s="258">
        <f>IF(BD107=1,3,IF(BD106=1,2,IF(BD105=1,1,0)))</f>
        <v>0</v>
      </c>
      <c r="BF107" s="281">
        <f>IF(BE107=0,BD107+BD106*0.1+BD105*0.01,0)</f>
        <v>0</v>
      </c>
      <c r="BG107" s="254"/>
      <c r="BH107" s="254"/>
      <c r="BI107" s="254"/>
      <c r="BJ107" s="99"/>
      <c r="BK107" s="254"/>
      <c r="BL107" s="342"/>
    </row>
    <row r="108" spans="1:64" ht="15.75" customHeight="1" thickBot="1">
      <c r="A108" s="590"/>
      <c r="B108" s="555"/>
      <c r="C108" s="580" t="s">
        <v>505</v>
      </c>
      <c r="D108" s="582" t="s">
        <v>506</v>
      </c>
      <c r="E108" s="328" t="s">
        <v>373</v>
      </c>
      <c r="F108" s="390" t="s">
        <v>507</v>
      </c>
      <c r="G108" s="289">
        <f>IF(MNS!$B$8=1,IF('C-MNS'!G108="NS",100,IF('C-MNS'!G108="N",10,IF('C-MNS'!G108="c",1,0))),0)</f>
        <v>0</v>
      </c>
      <c r="H108" s="289">
        <f>IF(MNS!$B$8=2,IF('C-MNS'!H108="NS",100,IF('C-MNS'!H108="N",10,IF('C-MNS'!H108="c",1,0))),0)</f>
        <v>0</v>
      </c>
      <c r="I108" s="289">
        <f>IF(MNS!B$8=3,IF('C-MNS'!I108="NS",100,IF('C-MNS'!I108="N",10,IF('C-MNS'!I108="c",1,0))),0)</f>
        <v>0</v>
      </c>
      <c r="J108" s="289">
        <f>IF(MNS!$C$8=1,IF('C-MNS'!J108="NS",100,IF('C-MNS'!J108="N",10,IF('C-MNS'!J108="c",1,0))),0)</f>
        <v>0</v>
      </c>
      <c r="K108" s="289">
        <f>IF(MNS!$C$8=2,IF('C-MNS'!K108="NS",100,IF('C-MNS'!K108="N",10,IF('C-MNS'!K108="c",1,0))),0)</f>
        <v>0</v>
      </c>
      <c r="L108" s="289">
        <f>IF(MNS!C$8=3,IF('C-MNS'!L108="NS",100,IF('C-MNS'!L108="N",10,IF('C-MNS'!L108="c",1,0))),0)</f>
        <v>0</v>
      </c>
      <c r="M108" s="289">
        <f>IF(MNS!$D$8=1,IF('C-MNS'!M108="NS",100,IF('C-MNS'!M108="N",10,IF('C-MNS'!M108="c",1,0))),0)</f>
        <v>0</v>
      </c>
      <c r="N108" s="289">
        <f>IF(MNS!$D$8=2,IF('C-MNS'!N108="NS",100,IF('C-MNS'!N108="N",10,IF('C-MNS'!N108="c",1,0))),0)</f>
        <v>0</v>
      </c>
      <c r="O108" s="289">
        <f>IF(MNS!D$8=3,IF('C-MNS'!O108="NS",100,IF('C-MNS'!O108="N",10,IF('C-MNS'!O108="c",1,0))),0)</f>
        <v>0</v>
      </c>
      <c r="P108" s="289">
        <f>IF(MNS!$E$8=1,IF('C-MNS'!P108="NS",100,IF('C-MNS'!P108="N",10,IF('C-MNS'!P108="c",1,0))),0)</f>
        <v>0</v>
      </c>
      <c r="Q108" s="289">
        <f>IF(MNS!$E$8=2,IF('C-MNS'!Q108="NS",100,IF('C-MNS'!Q108="N",10,IF('C-MNS'!Q108="c",1,0))),0)</f>
        <v>0</v>
      </c>
      <c r="R108" s="289">
        <f>IF(MNS!E$8=3,IF('C-MNS'!R108="NS",100,IF('C-MNS'!R108="N",10,IF('C-MNS'!R108="c",1,0))),0)</f>
        <v>0</v>
      </c>
      <c r="S108" s="289">
        <f>IF(MNS!$F$8=1,IF('C-MNS'!S108="NS",100,IF('C-MNS'!S108="N",10,IF('C-MNS'!S108="c",1,0))),0)</f>
        <v>0</v>
      </c>
      <c r="T108" s="289">
        <f>IF(MNS!$F$8=2,IF('C-MNS'!T108="NS",100,IF('C-MNS'!T108="N",10,IF('C-MNS'!T108="c",1,0))),0)</f>
        <v>0</v>
      </c>
      <c r="U108" s="289">
        <f>IF(MNS!F$8=3,IF('C-MNS'!U108="NS",100,IF('C-MNS'!U108="N",10,IF('C-MNS'!U108="c",1,0))),0)</f>
        <v>0</v>
      </c>
      <c r="V108" s="289">
        <f>IF(MNS!$G$8=1,IF('C-MNS'!V108="NS",100,IF('C-MNS'!V108="N",10,IF('C-MNS'!V108="c",1,0))),0)</f>
        <v>0</v>
      </c>
      <c r="W108" s="289">
        <f>IF(MNS!$G$8=2,IF('C-MNS'!W108="NS",100,IF('C-MNS'!W108="N",10,IF('C-MNS'!W108="c",1,0))),0)</f>
        <v>0</v>
      </c>
      <c r="X108" s="289">
        <f>IF(MNS!G$8=3,IF('C-MNS'!X108="NS",100,IF('C-MNS'!X108="N",10,IF('C-MNS'!X108="c",1,0))),0)</f>
        <v>0</v>
      </c>
      <c r="Y108" s="289">
        <f>IF(MNS!$H$8=1,IF('C-MNS'!Y108="NS",100,IF('C-MNS'!Y108="N",10,IF('C-MNS'!Y108="c",1,0))),0)</f>
        <v>0</v>
      </c>
      <c r="Z108" s="289">
        <f>IF(MNS!$H$8=2,IF('C-MNS'!Z108="NS",100,IF('C-MNS'!Z108="N",10,IF('C-MNS'!Z108="c",1,0))),0)</f>
        <v>0</v>
      </c>
      <c r="AA108" s="289">
        <f>IF(MNS!H$8=3,IF('C-MNS'!AA108="NS",100,IF('C-MNS'!AA108="N",10,IF('C-MNS'!AA108="c",1,0))),0)</f>
        <v>0</v>
      </c>
      <c r="AB108" s="289">
        <f>IF(MNS!$I$8=1,IF('C-MNS'!AB108="NS",100,IF('C-MNS'!AB108="N",10,IF('C-MNS'!AB108="c",1,0))),0)</f>
        <v>0</v>
      </c>
      <c r="AC108" s="289">
        <f>IF(MNS!$I$8=2,IF('C-MNS'!AC108="NS",100,IF('C-MNS'!AC108="N",10,IF('C-MNS'!AC108="c",1,0))),0)</f>
        <v>0</v>
      </c>
      <c r="AD108" s="289">
        <f>IF(MNS!I$8=3,IF('C-MNS'!AD108="NS",100,IF('C-MNS'!AD108="N",10,IF('C-MNS'!AD108="c",1,0))),0)</f>
        <v>0</v>
      </c>
      <c r="AE108" s="289">
        <f>IF(MNS!$J$8=1,IF('C-MNS'!AE108="NS",100,IF('C-MNS'!AE108="N",10,IF('C-MNS'!AE108="c",1,0))),0)</f>
        <v>0</v>
      </c>
      <c r="AF108" s="289">
        <f>IF(MNS!$J$8=2,IF('C-MNS'!AF108="NS",100,IF('C-MNS'!AF108="N",10,IF('C-MNS'!AF108="c",1,0))),0)</f>
        <v>0</v>
      </c>
      <c r="AG108" s="289">
        <f>IF(MNS!J$8=3,IF('C-MNS'!AG108="NS",100,IF('C-MNS'!AG108="N",10,IF('C-MNS'!AG108="c",1,0))),0)</f>
        <v>0</v>
      </c>
      <c r="AH108" s="289">
        <f>IF(MNS!$K$8=1,IF('C-MNS'!AH108="NS",100,IF('C-MNS'!AH108="N",10,IF('C-MNS'!AH108="c",1,0))),0)</f>
        <v>0</v>
      </c>
      <c r="AI108" s="289">
        <f>IF(MNS!$K$8=2,IF('C-MNS'!AI108="NS",100,IF('C-MNS'!AI108="N",10,IF('C-MNS'!AI108="c",1,0))),0)</f>
        <v>0</v>
      </c>
      <c r="AJ108" s="289">
        <f>IF(MNS!K$8=3,IF('C-MNS'!AJ108="NS",100,IF('C-MNS'!AJ108="N",10,IF('C-MNS'!AJ108="c",1,0))),0)</f>
        <v>0</v>
      </c>
      <c r="AK108" s="289">
        <f>IF(MNS!$L$8=1,IF('C-MNS'!AK108="NS",100,IF('C-MNS'!AK108="N",10,IF('C-MNS'!AK108="c",1,0))),0)</f>
        <v>0</v>
      </c>
      <c r="AL108" s="289">
        <f>IF(MNS!$L$8=2,IF('C-MNS'!AL108="NS",100,IF('C-MNS'!AL108="N",10,IF('C-MNS'!AL108="c",1,0))),0)</f>
        <v>0</v>
      </c>
      <c r="AM108" s="289">
        <f>IF(MNS!L$8=3,IF('C-MNS'!AM108="NS",100,IF('C-MNS'!AM108="N",10,IF('C-MNS'!AM108="c",1,0))),0)</f>
        <v>0</v>
      </c>
      <c r="AN108" s="289">
        <f>IF(MNS!$M$8=1,IF('C-MNS'!AN108="NS",100,IF('C-MNS'!AN108="N",10,IF('C-MNS'!AN108="c",1,0))),0)</f>
        <v>0</v>
      </c>
      <c r="AO108" s="289">
        <f>IF(MNS!$M$8=2,IF('C-MNS'!AO108="NS",100,IF('C-MNS'!AO108="N",10,IF('C-MNS'!AO108="c",1,0))),0)</f>
        <v>0</v>
      </c>
      <c r="AP108" s="289">
        <f>IF(MNS!M$8=3,IF('C-MNS'!AP108="NS",100,IF('C-MNS'!AP108="N",10,IF('C-MNS'!AP108="c",1,0))),0)</f>
        <v>0</v>
      </c>
      <c r="AQ108" s="289">
        <f>IF(MNS!$O$8=1,IF('C-MNS'!AQ108="NS",100,IF('C-MNS'!AQ108="N",10,IF('C-MNS'!AQ108="c",1,0))),0)</f>
        <v>0</v>
      </c>
      <c r="AR108" s="289">
        <f>IF(MNS!$O$8=2,IF('C-MNS'!AR108="NS",100,IF('C-MNS'!AR108="N",10,IF('C-MNS'!AR108="c",1,0))),0)</f>
        <v>0</v>
      </c>
      <c r="AS108" s="289">
        <f>IF(MNS!O$8=3,IF('C-MNS'!AS108="NS",100,IF('C-MNS'!AS108="N",10,IF('C-MNS'!AS108="c",1,0))),0)</f>
        <v>0</v>
      </c>
      <c r="AT108" s="289">
        <f>IF(MNS!$Z$8=1,IF('C-MNS'!AT108="NS",100,IF('C-MNS'!AT108="N",10,IF('C-MNS'!AT108="c",1,0))),0)</f>
        <v>0</v>
      </c>
      <c r="AU108" s="289">
        <f>IF(MNS!$Z$8=2,IF('C-MNS'!AU108="NS",100,IF('C-MNS'!AU108="N",10,IF('C-MNS'!AU108="c",1,0))),0)</f>
        <v>0</v>
      </c>
      <c r="AV108" s="289">
        <f>IF(MNS!Z$8=3,IF('C-MNS'!AV108="NS",100,IF('C-MNS'!AV108="N",10,IF('C-MNS'!AV108="c",1,0))),0)</f>
        <v>0</v>
      </c>
      <c r="AW108" s="289">
        <f>IF(MNS!$AH$8=1,IF('C-MNS'!AW108="NS",100,IF('C-MNS'!AW108="N",10,IF('C-MNS'!AW108="c",1,0))),0)</f>
        <v>0</v>
      </c>
      <c r="AX108" s="289">
        <f>IF(MNS!$AH$8=2,IF('C-MNS'!AX108="NS",100,IF('C-MNS'!AX108="N",10,IF('C-MNS'!AX108="c",1,0))),0)</f>
        <v>0</v>
      </c>
      <c r="AY108" s="289">
        <f>IF(MNS!$AH$8=3,IF('C-MNS'!AY108="NS",100,IF('C-MNS'!AY108="N",10,IF('C-MNS'!AY108="c",1,0))),0)</f>
        <v>0</v>
      </c>
      <c r="AZ108" s="290">
        <f t="shared" si="0"/>
        <v>0</v>
      </c>
      <c r="BA108" s="290">
        <f t="shared" si="1"/>
        <v>0</v>
      </c>
      <c r="BB108" s="290">
        <f t="shared" si="2"/>
        <v>0</v>
      </c>
      <c r="BC108" s="290">
        <f t="shared" si="3"/>
        <v>0</v>
      </c>
      <c r="BD108" s="291">
        <f>IF(AZ108&gt;0,IF(Perf_potenziale!AZ108&gt;0,IF(BA108&gt;=1,1,IF(BB108&gt;=Perf_potenziale!BB108,1,IF(BB108&gt;0,0.5,IF(BC108&gt;0,0.3,0)))),0),0)</f>
        <v>0</v>
      </c>
      <c r="BE108" s="291"/>
      <c r="BF108" s="292"/>
      <c r="BG108" s="254"/>
      <c r="BH108" s="254"/>
      <c r="BI108" s="254"/>
      <c r="BJ108" s="99"/>
      <c r="BK108" s="254"/>
      <c r="BL108" s="342"/>
    </row>
    <row r="109" spans="1:64" ht="15.75" customHeight="1" thickBot="1">
      <c r="A109" s="590"/>
      <c r="B109" s="555"/>
      <c r="C109" s="533"/>
      <c r="D109" s="536"/>
      <c r="E109" s="327" t="s">
        <v>375</v>
      </c>
      <c r="F109" s="391" t="s">
        <v>508</v>
      </c>
      <c r="G109" s="295">
        <f>IF(MNS!$B$8=1,IF('C-MNS'!G109="NS",100,IF('C-MNS'!G109="N",10,IF('C-MNS'!G109="c",1,0))),0)</f>
        <v>0</v>
      </c>
      <c r="H109" s="295">
        <f>IF(MNS!$B$8=2,IF('C-MNS'!H109="NS",100,IF('C-MNS'!H109="N",10,IF('C-MNS'!H109="c",1,0))),0)</f>
        <v>0</v>
      </c>
      <c r="I109" s="295">
        <f>IF(MNS!B$8=3,IF('C-MNS'!I109="NS",100,IF('C-MNS'!I109="N",10,IF('C-MNS'!I109="c",1,0))),0)</f>
        <v>0</v>
      </c>
      <c r="J109" s="295">
        <f>IF(MNS!$C$8=1,IF('C-MNS'!J109="NS",100,IF('C-MNS'!J109="N",10,IF('C-MNS'!J109="c",1,0))),0)</f>
        <v>0</v>
      </c>
      <c r="K109" s="295">
        <f>IF(MNS!$C$8=2,IF('C-MNS'!K109="NS",100,IF('C-MNS'!K109="N",10,IF('C-MNS'!K109="c",1,0))),0)</f>
        <v>0</v>
      </c>
      <c r="L109" s="295">
        <f>IF(MNS!C$8=3,IF('C-MNS'!L109="NS",100,IF('C-MNS'!L109="N",10,IF('C-MNS'!L109="c",1,0))),0)</f>
        <v>0</v>
      </c>
      <c r="M109" s="295">
        <f>IF(MNS!$D$8=1,IF('C-MNS'!M109="NS",100,IF('C-MNS'!M109="N",10,IF('C-MNS'!M109="c",1,0))),0)</f>
        <v>0</v>
      </c>
      <c r="N109" s="295">
        <f>IF(MNS!$D$8=2,IF('C-MNS'!N109="NS",100,IF('C-MNS'!N109="N",10,IF('C-MNS'!N109="c",1,0))),0)</f>
        <v>0</v>
      </c>
      <c r="O109" s="295">
        <f>IF(MNS!D$8=3,IF('C-MNS'!O109="NS",100,IF('C-MNS'!O109="N",10,IF('C-MNS'!O109="c",1,0))),0)</f>
        <v>0</v>
      </c>
      <c r="P109" s="295">
        <f>IF(MNS!$E$8=1,IF('C-MNS'!P109="NS",100,IF('C-MNS'!P109="N",10,IF('C-MNS'!P109="c",1,0))),0)</f>
        <v>0</v>
      </c>
      <c r="Q109" s="295">
        <f>IF(MNS!$E$8=2,IF('C-MNS'!Q109="NS",100,IF('C-MNS'!Q109="N",10,IF('C-MNS'!Q109="c",1,0))),0)</f>
        <v>0</v>
      </c>
      <c r="R109" s="295">
        <f>IF(MNS!E$8=3,IF('C-MNS'!R109="NS",100,IF('C-MNS'!R109="N",10,IF('C-MNS'!R109="c",1,0))),0)</f>
        <v>0</v>
      </c>
      <c r="S109" s="295">
        <f>IF(MNS!$F$8=1,IF('C-MNS'!S109="NS",100,IF('C-MNS'!S109="N",10,IF('C-MNS'!S109="c",1,0))),0)</f>
        <v>0</v>
      </c>
      <c r="T109" s="295">
        <f>IF(MNS!$F$8=2,IF('C-MNS'!T109="NS",100,IF('C-MNS'!T109="N",10,IF('C-MNS'!T109="c",1,0))),0)</f>
        <v>0</v>
      </c>
      <c r="U109" s="295">
        <f>IF(MNS!F$8=3,IF('C-MNS'!U109="NS",100,IF('C-MNS'!U109="N",10,IF('C-MNS'!U109="c",1,0))),0)</f>
        <v>0</v>
      </c>
      <c r="V109" s="295">
        <f>IF(MNS!$G$8=1,IF('C-MNS'!V109="NS",100,IF('C-MNS'!V109="N",10,IF('C-MNS'!V109="c",1,0))),0)</f>
        <v>0</v>
      </c>
      <c r="W109" s="295">
        <f>IF(MNS!$G$8=2,IF('C-MNS'!W109="NS",100,IF('C-MNS'!W109="N",10,IF('C-MNS'!W109="c",1,0))),0)</f>
        <v>0</v>
      </c>
      <c r="X109" s="295">
        <f>IF(MNS!G$8=3,IF('C-MNS'!X109="NS",100,IF('C-MNS'!X109="N",10,IF('C-MNS'!X109="c",1,0))),0)</f>
        <v>0</v>
      </c>
      <c r="Y109" s="295">
        <f>IF(MNS!$H$8=1,IF('C-MNS'!Y109="NS",100,IF('C-MNS'!Y109="N",10,IF('C-MNS'!Y109="c",1,0))),0)</f>
        <v>0</v>
      </c>
      <c r="Z109" s="295">
        <f>IF(MNS!$H$8=2,IF('C-MNS'!Z109="NS",100,IF('C-MNS'!Z109="N",10,IF('C-MNS'!Z109="c",1,0))),0)</f>
        <v>0</v>
      </c>
      <c r="AA109" s="295">
        <f>IF(MNS!H$8=3,IF('C-MNS'!AA109="NS",100,IF('C-MNS'!AA109="N",10,IF('C-MNS'!AA109="c",1,0))),0)</f>
        <v>0</v>
      </c>
      <c r="AB109" s="295">
        <f>IF(MNS!$I$8=1,IF('C-MNS'!AB109="NS",100,IF('C-MNS'!AB109="N",10,IF('C-MNS'!AB109="c",1,0))),0)</f>
        <v>0</v>
      </c>
      <c r="AC109" s="295">
        <f>IF(MNS!$I$8=2,IF('C-MNS'!AC109="NS",100,IF('C-MNS'!AC109="N",10,IF('C-MNS'!AC109="c",1,0))),0)</f>
        <v>0</v>
      </c>
      <c r="AD109" s="295">
        <f>IF(MNS!I$8=3,IF('C-MNS'!AD109="NS",100,IF('C-MNS'!AD109="N",10,IF('C-MNS'!AD109="c",1,0))),0)</f>
        <v>0</v>
      </c>
      <c r="AE109" s="295">
        <f>IF(MNS!$J$8=1,IF('C-MNS'!AE109="NS",100,IF('C-MNS'!AE109="N",10,IF('C-MNS'!AE109="c",1,0))),0)</f>
        <v>0</v>
      </c>
      <c r="AF109" s="295">
        <f>IF(MNS!$J$8=2,IF('C-MNS'!AF109="NS",100,IF('C-MNS'!AF109="N",10,IF('C-MNS'!AF109="c",1,0))),0)</f>
        <v>0</v>
      </c>
      <c r="AG109" s="295">
        <f>IF(MNS!J$8=3,IF('C-MNS'!AG109="NS",100,IF('C-MNS'!AG109="N",10,IF('C-MNS'!AG109="c",1,0))),0)</f>
        <v>0</v>
      </c>
      <c r="AH109" s="295">
        <f>IF(MNS!$K$8=1,IF('C-MNS'!AH109="NS",100,IF('C-MNS'!AH109="N",10,IF('C-MNS'!AH109="c",1,0))),0)</f>
        <v>0</v>
      </c>
      <c r="AI109" s="295">
        <f>IF(MNS!$K$8=2,IF('C-MNS'!AI109="NS",100,IF('C-MNS'!AI109="N",10,IF('C-MNS'!AI109="c",1,0))),0)</f>
        <v>0</v>
      </c>
      <c r="AJ109" s="295">
        <f>IF(MNS!K$8=3,IF('C-MNS'!AJ109="NS",100,IF('C-MNS'!AJ109="N",10,IF('C-MNS'!AJ109="c",1,0))),0)</f>
        <v>0</v>
      </c>
      <c r="AK109" s="295">
        <f>IF(MNS!$L$8=1,IF('C-MNS'!AK109="NS",100,IF('C-MNS'!AK109="N",10,IF('C-MNS'!AK109="c",1,0))),0)</f>
        <v>0</v>
      </c>
      <c r="AL109" s="295">
        <f>IF(MNS!$L$8=2,IF('C-MNS'!AL109="NS",100,IF('C-MNS'!AL109="N",10,IF('C-MNS'!AL109="c",1,0))),0)</f>
        <v>0</v>
      </c>
      <c r="AM109" s="295">
        <f>IF(MNS!L$8=3,IF('C-MNS'!AM109="NS",100,IF('C-MNS'!AM109="N",10,IF('C-MNS'!AM109="c",1,0))),0)</f>
        <v>0</v>
      </c>
      <c r="AN109" s="295">
        <f>IF(MNS!$M$8=1,IF('C-MNS'!AN109="NS",100,IF('C-MNS'!AN109="N",10,IF('C-MNS'!AN109="c",1,0))),0)</f>
        <v>0</v>
      </c>
      <c r="AO109" s="295">
        <f>IF(MNS!$M$8=2,IF('C-MNS'!AO109="NS",100,IF('C-MNS'!AO109="N",10,IF('C-MNS'!AO109="c",1,0))),0)</f>
        <v>0</v>
      </c>
      <c r="AP109" s="295">
        <f>IF(MNS!M$8=3,IF('C-MNS'!AP109="NS",100,IF('C-MNS'!AP109="N",10,IF('C-MNS'!AP109="c",1,0))),0)</f>
        <v>0</v>
      </c>
      <c r="AQ109" s="295">
        <f>IF(MNS!$O$8=1,IF('C-MNS'!AQ109="NS",100,IF('C-MNS'!AQ109="N",10,IF('C-MNS'!AQ109="c",1,0))),0)</f>
        <v>0</v>
      </c>
      <c r="AR109" s="295">
        <f>IF(MNS!$O$8=2,IF('C-MNS'!AR109="NS",100,IF('C-MNS'!AR109="N",10,IF('C-MNS'!AR109="c",1,0))),0)</f>
        <v>0</v>
      </c>
      <c r="AS109" s="295">
        <f>IF(MNS!O$8=3,IF('C-MNS'!AS109="NS",100,IF('C-MNS'!AS109="N",10,IF('C-MNS'!AS109="c",1,0))),0)</f>
        <v>0</v>
      </c>
      <c r="AT109" s="295">
        <f>IF(MNS!$Z$8=1,IF('C-MNS'!AT109="NS",100,IF('C-MNS'!AT109="N",10,IF('C-MNS'!AT109="c",1,0))),0)</f>
        <v>0</v>
      </c>
      <c r="AU109" s="295">
        <f>IF(MNS!$Z$8=2,IF('C-MNS'!AU109="NS",100,IF('C-MNS'!AU109="N",10,IF('C-MNS'!AU109="c",1,0))),0)</f>
        <v>0</v>
      </c>
      <c r="AV109" s="295">
        <f>IF(MNS!Z$8=3,IF('C-MNS'!AV109="NS",100,IF('C-MNS'!AV109="N",10,IF('C-MNS'!AV109="c",1,0))),0)</f>
        <v>0</v>
      </c>
      <c r="AW109" s="295">
        <f>IF(MNS!$AH$8=1,IF('C-MNS'!AW109="NS",100,IF('C-MNS'!AW109="N",10,IF('C-MNS'!AW109="c",1,0))),0)</f>
        <v>0</v>
      </c>
      <c r="AX109" s="295">
        <f>IF(MNS!$AH$8=2,IF('C-MNS'!AX109="NS",100,IF('C-MNS'!AX109="N",10,IF('C-MNS'!AX109="c",1,0))),0)</f>
        <v>0</v>
      </c>
      <c r="AY109" s="295">
        <f>IF(MNS!$AH$8=3,IF('C-MNS'!AY109="NS",100,IF('C-MNS'!AY109="N",10,IF('C-MNS'!AY109="c",1,0))),0)</f>
        <v>0</v>
      </c>
      <c r="AZ109" s="296">
        <f t="shared" si="0"/>
        <v>0</v>
      </c>
      <c r="BA109" s="296">
        <f t="shared" si="1"/>
        <v>0</v>
      </c>
      <c r="BB109" s="296">
        <f t="shared" si="2"/>
        <v>0</v>
      </c>
      <c r="BC109" s="296">
        <f t="shared" si="3"/>
        <v>0</v>
      </c>
      <c r="BD109" s="297">
        <f>IF(AZ109&gt;0,IF(Perf_potenziale!AZ109&gt;0,IF(BA109&gt;=1,1,IF(BB109&gt;=Perf_potenziale!BB109,1,IF(BB109&gt;0,0.5,IF(BC109&gt;0,0.3,0)))),0),0)</f>
        <v>0</v>
      </c>
      <c r="BE109" s="297"/>
      <c r="BF109" s="298"/>
      <c r="BG109" s="254"/>
      <c r="BH109" s="254"/>
      <c r="BI109" s="254"/>
      <c r="BJ109" s="99"/>
      <c r="BK109" s="254"/>
      <c r="BL109" s="342"/>
    </row>
    <row r="110" spans="1:64" ht="15.75" customHeight="1" thickBot="1">
      <c r="A110" s="590"/>
      <c r="B110" s="557"/>
      <c r="C110" s="534"/>
      <c r="D110" s="537"/>
      <c r="E110" s="385" t="s">
        <v>377</v>
      </c>
      <c r="F110" s="392" t="s">
        <v>509</v>
      </c>
      <c r="G110" s="359">
        <f>IF(MNS!$B$8=1,IF('C-MNS'!G110="NS",100,IF('C-MNS'!G110="N",10,IF('C-MNS'!G110="c",1,0))),0)</f>
        <v>0</v>
      </c>
      <c r="H110" s="359">
        <f>IF(MNS!$B$8=2,IF('C-MNS'!H110="NS",100,IF('C-MNS'!H110="N",10,IF('C-MNS'!H110="c",1,0))),0)</f>
        <v>0</v>
      </c>
      <c r="I110" s="359">
        <f>IF(MNS!B$8=3,IF('C-MNS'!I110="NS",100,IF('C-MNS'!I110="N",10,IF('C-MNS'!I110="c",1,0))),0)</f>
        <v>0</v>
      </c>
      <c r="J110" s="359">
        <f>IF(MNS!$C$8=1,IF('C-MNS'!J110="NS",100,IF('C-MNS'!J110="N",10,IF('C-MNS'!J110="c",1,0))),0)</f>
        <v>0</v>
      </c>
      <c r="K110" s="359">
        <f>IF(MNS!$C$8=2,IF('C-MNS'!K110="NS",100,IF('C-MNS'!K110="N",10,IF('C-MNS'!K110="c",1,0))),0)</f>
        <v>0</v>
      </c>
      <c r="L110" s="359">
        <f>IF(MNS!C$8=3,IF('C-MNS'!L110="NS",100,IF('C-MNS'!L110="N",10,IF('C-MNS'!L110="c",1,0))),0)</f>
        <v>0</v>
      </c>
      <c r="M110" s="359">
        <f>IF(MNS!$D$8=1,IF('C-MNS'!M110="NS",100,IF('C-MNS'!M110="N",10,IF('C-MNS'!M110="c",1,0))),0)</f>
        <v>0</v>
      </c>
      <c r="N110" s="359">
        <f>IF(MNS!$D$8=2,IF('C-MNS'!N110="NS",100,IF('C-MNS'!N110="N",10,IF('C-MNS'!N110="c",1,0))),0)</f>
        <v>0</v>
      </c>
      <c r="O110" s="359">
        <f>IF(MNS!D$8=3,IF('C-MNS'!O110="NS",100,IF('C-MNS'!O110="N",10,IF('C-MNS'!O110="c",1,0))),0)</f>
        <v>0</v>
      </c>
      <c r="P110" s="359">
        <f>IF(MNS!$E$8=1,IF('C-MNS'!P110="NS",100,IF('C-MNS'!P110="N",10,IF('C-MNS'!P110="c",1,0))),0)</f>
        <v>0</v>
      </c>
      <c r="Q110" s="359">
        <f>IF(MNS!$E$8=2,IF('C-MNS'!Q110="NS",100,IF('C-MNS'!Q110="N",10,IF('C-MNS'!Q110="c",1,0))),0)</f>
        <v>0</v>
      </c>
      <c r="R110" s="359">
        <f>IF(MNS!E$8=3,IF('C-MNS'!R110="NS",100,IF('C-MNS'!R110="N",10,IF('C-MNS'!R110="c",1,0))),0)</f>
        <v>0</v>
      </c>
      <c r="S110" s="359">
        <f>IF(MNS!$F$8=1,IF('C-MNS'!S110="NS",100,IF('C-MNS'!S110="N",10,IF('C-MNS'!S110="c",1,0))),0)</f>
        <v>0</v>
      </c>
      <c r="T110" s="359">
        <f>IF(MNS!$F$8=2,IF('C-MNS'!T110="NS",100,IF('C-MNS'!T110="N",10,IF('C-MNS'!T110="c",1,0))),0)</f>
        <v>0</v>
      </c>
      <c r="U110" s="359">
        <f>IF(MNS!F$8=3,IF('C-MNS'!U110="NS",100,IF('C-MNS'!U110="N",10,IF('C-MNS'!U110="c",1,0))),0)</f>
        <v>0</v>
      </c>
      <c r="V110" s="359">
        <f>IF(MNS!$G$8=1,IF('C-MNS'!V110="NS",100,IF('C-MNS'!V110="N",10,IF('C-MNS'!V110="c",1,0))),0)</f>
        <v>0</v>
      </c>
      <c r="W110" s="359">
        <f>IF(MNS!$G$8=2,IF('C-MNS'!W110="NS",100,IF('C-MNS'!W110="N",10,IF('C-MNS'!W110="c",1,0))),0)</f>
        <v>0</v>
      </c>
      <c r="X110" s="359">
        <f>IF(MNS!G$8=3,IF('C-MNS'!X110="NS",100,IF('C-MNS'!X110="N",10,IF('C-MNS'!X110="c",1,0))),0)</f>
        <v>0</v>
      </c>
      <c r="Y110" s="359">
        <f>IF(MNS!$H$8=1,IF('C-MNS'!Y110="NS",100,IF('C-MNS'!Y110="N",10,IF('C-MNS'!Y110="c",1,0))),0)</f>
        <v>0</v>
      </c>
      <c r="Z110" s="359">
        <f>IF(MNS!$H$8=2,IF('C-MNS'!Z110="NS",100,IF('C-MNS'!Z110="N",10,IF('C-MNS'!Z110="c",1,0))),0)</f>
        <v>0</v>
      </c>
      <c r="AA110" s="359">
        <f>IF(MNS!H$8=3,IF('C-MNS'!AA110="NS",100,IF('C-MNS'!AA110="N",10,IF('C-MNS'!AA110="c",1,0))),0)</f>
        <v>0</v>
      </c>
      <c r="AB110" s="359">
        <f>IF(MNS!$I$8=1,IF('C-MNS'!AB110="NS",100,IF('C-MNS'!AB110="N",10,IF('C-MNS'!AB110="c",1,0))),0)</f>
        <v>0</v>
      </c>
      <c r="AC110" s="359">
        <f>IF(MNS!$I$8=2,IF('C-MNS'!AC110="NS",100,IF('C-MNS'!AC110="N",10,IF('C-MNS'!AC110="c",1,0))),0)</f>
        <v>0</v>
      </c>
      <c r="AD110" s="359">
        <f>IF(MNS!I$8=3,IF('C-MNS'!AD110="NS",100,IF('C-MNS'!AD110="N",10,IF('C-MNS'!AD110="c",1,0))),0)</f>
        <v>0</v>
      </c>
      <c r="AE110" s="359">
        <f>IF(MNS!$J$8=1,IF('C-MNS'!AE110="NS",100,IF('C-MNS'!AE110="N",10,IF('C-MNS'!AE110="c",1,0))),0)</f>
        <v>0</v>
      </c>
      <c r="AF110" s="359">
        <f>IF(MNS!$J$8=2,IF('C-MNS'!AF110="NS",100,IF('C-MNS'!AF110="N",10,IF('C-MNS'!AF110="c",1,0))),0)</f>
        <v>0</v>
      </c>
      <c r="AG110" s="359">
        <f>IF(MNS!J$8=3,IF('C-MNS'!AG110="NS",100,IF('C-MNS'!AG110="N",10,IF('C-MNS'!AG110="c",1,0))),0)</f>
        <v>0</v>
      </c>
      <c r="AH110" s="359">
        <f>IF(MNS!$K$8=1,IF('C-MNS'!AH110="NS",100,IF('C-MNS'!AH110="N",10,IF('C-MNS'!AH110="c",1,0))),0)</f>
        <v>0</v>
      </c>
      <c r="AI110" s="359">
        <f>IF(MNS!$K$8=2,IF('C-MNS'!AI110="NS",100,IF('C-MNS'!AI110="N",10,IF('C-MNS'!AI110="c",1,0))),0)</f>
        <v>0</v>
      </c>
      <c r="AJ110" s="359">
        <f>IF(MNS!K$8=3,IF('C-MNS'!AJ110="NS",100,IF('C-MNS'!AJ110="N",10,IF('C-MNS'!AJ110="c",1,0))),0)</f>
        <v>0</v>
      </c>
      <c r="AK110" s="359">
        <f>IF(MNS!$L$8=1,IF('C-MNS'!AK110="NS",100,IF('C-MNS'!AK110="N",10,IF('C-MNS'!AK110="c",1,0))),0)</f>
        <v>0</v>
      </c>
      <c r="AL110" s="359">
        <f>IF(MNS!$L$8=2,IF('C-MNS'!AL110="NS",100,IF('C-MNS'!AL110="N",10,IF('C-MNS'!AL110="c",1,0))),0)</f>
        <v>0</v>
      </c>
      <c r="AM110" s="359">
        <f>IF(MNS!L$8=3,IF('C-MNS'!AM110="NS",100,IF('C-MNS'!AM110="N",10,IF('C-MNS'!AM110="c",1,0))),0)</f>
        <v>0</v>
      </c>
      <c r="AN110" s="359">
        <f>IF(MNS!$M$8=1,IF('C-MNS'!AN110="NS",100,IF('C-MNS'!AN110="N",10,IF('C-MNS'!AN110="c",1,0))),0)</f>
        <v>0</v>
      </c>
      <c r="AO110" s="359">
        <f>IF(MNS!$M$8=2,IF('C-MNS'!AO110="NS",100,IF('C-MNS'!AO110="N",10,IF('C-MNS'!AO110="c",1,0))),0)</f>
        <v>0</v>
      </c>
      <c r="AP110" s="359">
        <f>IF(MNS!M$8=3,IF('C-MNS'!AP110="NS",100,IF('C-MNS'!AP110="N",10,IF('C-MNS'!AP110="c",1,0))),0)</f>
        <v>0</v>
      </c>
      <c r="AQ110" s="359">
        <f>IF(MNS!$O$8=1,IF('C-MNS'!AQ110="NS",100,IF('C-MNS'!AQ110="N",10,IF('C-MNS'!AQ110="c",1,0))),0)</f>
        <v>0</v>
      </c>
      <c r="AR110" s="359">
        <f>IF(MNS!$O$8=2,IF('C-MNS'!AR110="NS",100,IF('C-MNS'!AR110="N",10,IF('C-MNS'!AR110="c",1,0))),0)</f>
        <v>0</v>
      </c>
      <c r="AS110" s="359">
        <f>IF(MNS!O$8=3,IF('C-MNS'!AS110="NS",100,IF('C-MNS'!AS110="N",10,IF('C-MNS'!AS110="c",1,0))),0)</f>
        <v>0</v>
      </c>
      <c r="AT110" s="359">
        <f>IF(MNS!$Z$8=1,IF('C-MNS'!AT110="NS",100,IF('C-MNS'!AT110="N",10,IF('C-MNS'!AT110="c",1,0))),0)</f>
        <v>0</v>
      </c>
      <c r="AU110" s="359">
        <f>IF(MNS!$Z$8=2,IF('C-MNS'!AU110="NS",100,IF('C-MNS'!AU110="N",10,IF('C-MNS'!AU110="c",1,0))),0)</f>
        <v>0</v>
      </c>
      <c r="AV110" s="359">
        <f>IF(MNS!Z$8=3,IF('C-MNS'!AV110="NS",100,IF('C-MNS'!AV110="N",10,IF('C-MNS'!AV110="c",1,0))),0)</f>
        <v>0</v>
      </c>
      <c r="AW110" s="359">
        <f>IF(MNS!$AH$8=1,IF('C-MNS'!AW110="NS",100,IF('C-MNS'!AW110="N",10,IF('C-MNS'!AW110="c",1,0))),0)</f>
        <v>0</v>
      </c>
      <c r="AX110" s="359">
        <f>IF(MNS!$AH$8=2,IF('C-MNS'!AX110="NS",100,IF('C-MNS'!AX110="N",10,IF('C-MNS'!AX110="c",1,0))),0)</f>
        <v>0</v>
      </c>
      <c r="AY110" s="359">
        <f>IF(MNS!$AH$8=3,IF('C-MNS'!AY110="NS",100,IF('C-MNS'!AY110="N",10,IF('C-MNS'!AY110="c",1,0))),0)</f>
        <v>0</v>
      </c>
      <c r="AZ110" s="360">
        <f t="shared" si="0"/>
        <v>0</v>
      </c>
      <c r="BA110" s="360">
        <f t="shared" si="1"/>
        <v>0</v>
      </c>
      <c r="BB110" s="360">
        <f t="shared" si="2"/>
        <v>0</v>
      </c>
      <c r="BC110" s="360">
        <f t="shared" si="3"/>
        <v>0</v>
      </c>
      <c r="BD110" s="361">
        <f>IF(AZ110&gt;0,IF(Perf_potenziale!AZ110&gt;0,IF(BA110&gt;=1,1,IF(BB110&gt;=Perf_potenziale!BB110,1,IF(BB110&gt;0,0.5,IF(BC110&gt;0,0.3,0)))),0),0)</f>
        <v>0</v>
      </c>
      <c r="BE110" s="361">
        <f>IF(BD110=1,3,IF(BD109=1,2,IF(BD108=1,1,0)))</f>
        <v>0</v>
      </c>
      <c r="BF110" s="362">
        <f>IF(BE110=0,BD110+BD109*0.1+BD108*0.01,0)</f>
        <v>0</v>
      </c>
      <c r="BG110" s="349">
        <f t="shared" ref="BG110:BH110" si="15">BE107+BE110</f>
        <v>0</v>
      </c>
      <c r="BH110" s="349">
        <f t="shared" si="15"/>
        <v>0</v>
      </c>
      <c r="BI110" s="348">
        <f>IF(BG110=6,3,IF(BG110&gt;=4,2,IF(BG110&gt;=2,1,0)))</f>
        <v>0</v>
      </c>
      <c r="BJ110" s="348">
        <f>IF(BI110&gt;0,BI110,BH110)</f>
        <v>0</v>
      </c>
      <c r="BK110" s="349">
        <v>1</v>
      </c>
      <c r="BL110" s="350">
        <f>BJ110*BK110</f>
        <v>0</v>
      </c>
    </row>
    <row r="111" spans="1:64" ht="15.75" customHeight="1" thickBot="1">
      <c r="A111" s="525"/>
      <c r="B111" s="587" t="s">
        <v>344</v>
      </c>
      <c r="C111" s="588" t="s">
        <v>510</v>
      </c>
      <c r="D111" s="589" t="s">
        <v>172</v>
      </c>
      <c r="E111" s="325" t="s">
        <v>373</v>
      </c>
      <c r="F111" s="326" t="s">
        <v>511</v>
      </c>
      <c r="G111" s="286">
        <f>IF(MNS!$B$8=1,IF('C-MNS'!G111="NS",100,IF('C-MNS'!G111="N",10,IF('C-MNS'!G111="c",1,0))),0)</f>
        <v>0</v>
      </c>
      <c r="H111" s="286">
        <f>IF(MNS!$B$8=2,IF('C-MNS'!H111="NS",100,IF('C-MNS'!H111="N",10,IF('C-MNS'!H111="c",1,0))),0)</f>
        <v>0</v>
      </c>
      <c r="I111" s="286">
        <f>IF(MNS!B$8=3,IF('C-MNS'!I111="NS",100,IF('C-MNS'!I111="N",10,IF('C-MNS'!I111="c",1,0))),0)</f>
        <v>0</v>
      </c>
      <c r="J111" s="286">
        <f>IF(MNS!$C$8=1,IF('C-MNS'!J111="NS",100,IF('C-MNS'!J111="N",10,IF('C-MNS'!J111="c",1,0))),0)</f>
        <v>0</v>
      </c>
      <c r="K111" s="286">
        <f>IF(MNS!$C$8=2,IF('C-MNS'!K111="NS",100,IF('C-MNS'!K111="N",10,IF('C-MNS'!K111="c",1,0))),0)</f>
        <v>0</v>
      </c>
      <c r="L111" s="286">
        <f>IF(MNS!C$8=3,IF('C-MNS'!L111="NS",100,IF('C-MNS'!L111="N",10,IF('C-MNS'!L111="c",1,0))),0)</f>
        <v>0</v>
      </c>
      <c r="M111" s="286">
        <f>IF(MNS!$D$8=1,IF('C-MNS'!M111="NS",100,IF('C-MNS'!M111="N",10,IF('C-MNS'!M111="c",1,0))),0)</f>
        <v>0</v>
      </c>
      <c r="N111" s="286">
        <f>IF(MNS!$D$8=2,IF('C-MNS'!N111="NS",100,IF('C-MNS'!N111="N",10,IF('C-MNS'!N111="c",1,0))),0)</f>
        <v>0</v>
      </c>
      <c r="O111" s="286">
        <f>IF(MNS!D$8=3,IF('C-MNS'!O111="NS",100,IF('C-MNS'!O111="N",10,IF('C-MNS'!O111="c",1,0))),0)</f>
        <v>0</v>
      </c>
      <c r="P111" s="286">
        <f>IF(MNS!$E$8=1,IF('C-MNS'!P111="NS",100,IF('C-MNS'!P111="N",10,IF('C-MNS'!P111="c",1,0))),0)</f>
        <v>0</v>
      </c>
      <c r="Q111" s="286">
        <f>IF(MNS!$E$8=2,IF('C-MNS'!Q111="NS",100,IF('C-MNS'!Q111="N",10,IF('C-MNS'!Q111="c",1,0))),0)</f>
        <v>0</v>
      </c>
      <c r="R111" s="286">
        <f>IF(MNS!E$8=3,IF('C-MNS'!R111="NS",100,IF('C-MNS'!R111="N",10,IF('C-MNS'!R111="c",1,0))),0)</f>
        <v>0</v>
      </c>
      <c r="S111" s="286">
        <f>IF(MNS!$F$8=1,IF('C-MNS'!S111="NS",100,IF('C-MNS'!S111="N",10,IF('C-MNS'!S111="c",1,0))),0)</f>
        <v>0</v>
      </c>
      <c r="T111" s="286">
        <f>IF(MNS!$F$8=2,IF('C-MNS'!T111="NS",100,IF('C-MNS'!T111="N",10,IF('C-MNS'!T111="c",1,0))),0)</f>
        <v>0</v>
      </c>
      <c r="U111" s="286">
        <f>IF(MNS!F$8=3,IF('C-MNS'!U111="NS",100,IF('C-MNS'!U111="N",10,IF('C-MNS'!U111="c",1,0))),0)</f>
        <v>0</v>
      </c>
      <c r="V111" s="286">
        <f>IF(MNS!$G$8=1,IF('C-MNS'!V111="NS",100,IF('C-MNS'!V111="N",10,IF('C-MNS'!V111="c",1,0))),0)</f>
        <v>0</v>
      </c>
      <c r="W111" s="286">
        <f>IF(MNS!$G$8=2,IF('C-MNS'!W111="NS",100,IF('C-MNS'!W111="N",10,IF('C-MNS'!W111="c",1,0))),0)</f>
        <v>0</v>
      </c>
      <c r="X111" s="286">
        <f>IF(MNS!G$8=3,IF('C-MNS'!X111="NS",100,IF('C-MNS'!X111="N",10,IF('C-MNS'!X111="c",1,0))),0)</f>
        <v>0</v>
      </c>
      <c r="Y111" s="286">
        <f>IF(MNS!$H$8=1,IF('C-MNS'!Y111="NS",100,IF('C-MNS'!Y111="N",10,IF('C-MNS'!Y111="c",1,0))),0)</f>
        <v>0</v>
      </c>
      <c r="Z111" s="286">
        <f>IF(MNS!$H$8=2,IF('C-MNS'!Z111="NS",100,IF('C-MNS'!Z111="N",10,IF('C-MNS'!Z111="c",1,0))),0)</f>
        <v>0</v>
      </c>
      <c r="AA111" s="286">
        <f>IF(MNS!H$8=3,IF('C-MNS'!AA111="NS",100,IF('C-MNS'!AA111="N",10,IF('C-MNS'!AA111="c",1,0))),0)</f>
        <v>0</v>
      </c>
      <c r="AB111" s="286">
        <f>IF(MNS!$I$8=1,IF('C-MNS'!AB111="NS",100,IF('C-MNS'!AB111="N",10,IF('C-MNS'!AB111="c",1,0))),0)</f>
        <v>0</v>
      </c>
      <c r="AC111" s="286">
        <f>IF(MNS!$I$8=2,IF('C-MNS'!AC111="NS",100,IF('C-MNS'!AC111="N",10,IF('C-MNS'!AC111="c",1,0))),0)</f>
        <v>0</v>
      </c>
      <c r="AD111" s="286">
        <f>IF(MNS!I$8=3,IF('C-MNS'!AD111="NS",100,IF('C-MNS'!AD111="N",10,IF('C-MNS'!AD111="c",1,0))),0)</f>
        <v>0</v>
      </c>
      <c r="AE111" s="286">
        <f>IF(MNS!$J$8=1,IF('C-MNS'!AE111="NS",100,IF('C-MNS'!AE111="N",10,IF('C-MNS'!AE111="c",1,0))),0)</f>
        <v>0</v>
      </c>
      <c r="AF111" s="286">
        <f>IF(MNS!$J$8=2,IF('C-MNS'!AF111="NS",100,IF('C-MNS'!AF111="N",10,IF('C-MNS'!AF111="c",1,0))),0)</f>
        <v>0</v>
      </c>
      <c r="AG111" s="286">
        <f>IF(MNS!J$8=3,IF('C-MNS'!AG111="NS",100,IF('C-MNS'!AG111="N",10,IF('C-MNS'!AG111="c",1,0))),0)</f>
        <v>0</v>
      </c>
      <c r="AH111" s="286">
        <f>IF(MNS!$K$8=1,IF('C-MNS'!AH111="NS",100,IF('C-MNS'!AH111="N",10,IF('C-MNS'!AH111="c",1,0))),0)</f>
        <v>0</v>
      </c>
      <c r="AI111" s="286">
        <f>IF(MNS!$K$8=2,IF('C-MNS'!AI111="NS",100,IF('C-MNS'!AI111="N",10,IF('C-MNS'!AI111="c",1,0))),0)</f>
        <v>0</v>
      </c>
      <c r="AJ111" s="286">
        <f>IF(MNS!K$8=3,IF('C-MNS'!AJ111="NS",100,IF('C-MNS'!AJ111="N",10,IF('C-MNS'!AJ111="c",1,0))),0)</f>
        <v>0</v>
      </c>
      <c r="AK111" s="286">
        <f>IF(MNS!$L$8=1,IF('C-MNS'!AK111="NS",100,IF('C-MNS'!AK111="N",10,IF('C-MNS'!AK111="c",1,0))),0)</f>
        <v>0</v>
      </c>
      <c r="AL111" s="286">
        <f>IF(MNS!$L$8=2,IF('C-MNS'!AL111="NS",100,IF('C-MNS'!AL111="N",10,IF('C-MNS'!AL111="c",1,0))),0)</f>
        <v>0</v>
      </c>
      <c r="AM111" s="286">
        <f>IF(MNS!L$8=3,IF('C-MNS'!AM111="NS",100,IF('C-MNS'!AM111="N",10,IF('C-MNS'!AM111="c",1,0))),0)</f>
        <v>0</v>
      </c>
      <c r="AN111" s="286">
        <f>IF(MNS!$M$8=1,IF('C-MNS'!AN111="NS",100,IF('C-MNS'!AN111="N",10,IF('C-MNS'!AN111="c",1,0))),0)</f>
        <v>0</v>
      </c>
      <c r="AO111" s="286">
        <f>IF(MNS!$M$8=2,IF('C-MNS'!AO111="NS",100,IF('C-MNS'!AO111="N",10,IF('C-MNS'!AO111="c",1,0))),0)</f>
        <v>0</v>
      </c>
      <c r="AP111" s="286">
        <f>IF(MNS!M$8=3,IF('C-MNS'!AP111="NS",100,IF('C-MNS'!AP111="N",10,IF('C-MNS'!AP111="c",1,0))),0)</f>
        <v>0</v>
      </c>
      <c r="AQ111" s="286">
        <f>IF(MNS!$O$8=1,IF('C-MNS'!AQ111="NS",100,IF('C-MNS'!AQ111="N",10,IF('C-MNS'!AQ111="c",1,0))),0)</f>
        <v>0</v>
      </c>
      <c r="AR111" s="286">
        <f>IF(MNS!$O$8=2,IF('C-MNS'!AR111="NS",100,IF('C-MNS'!AR111="N",10,IF('C-MNS'!AR111="c",1,0))),0)</f>
        <v>0</v>
      </c>
      <c r="AS111" s="286">
        <f>IF(MNS!O$8=3,IF('C-MNS'!AS111="NS",100,IF('C-MNS'!AS111="N",10,IF('C-MNS'!AS111="c",1,0))),0)</f>
        <v>0</v>
      </c>
      <c r="AT111" s="286">
        <f>IF(MNS!$Z$8=1,IF('C-MNS'!AT111="NS",100,IF('C-MNS'!AT111="N",10,IF('C-MNS'!AT111="c",1,0))),0)</f>
        <v>0</v>
      </c>
      <c r="AU111" s="286">
        <f>IF(MNS!$Z$8=2,IF('C-MNS'!AU111="NS",100,IF('C-MNS'!AU111="N",10,IF('C-MNS'!AU111="c",1,0))),0)</f>
        <v>0</v>
      </c>
      <c r="AV111" s="286">
        <f>IF(MNS!Z$8=3,IF('C-MNS'!AV111="NS",100,IF('C-MNS'!AV111="N",10,IF('C-MNS'!AV111="c",1,0))),0)</f>
        <v>0</v>
      </c>
      <c r="AW111" s="286">
        <f>IF(MNS!$AH$8=1,IF('C-MNS'!AW111="NS",100,IF('C-MNS'!AW111="N",10,IF('C-MNS'!AW111="c",1,0))),0)</f>
        <v>0</v>
      </c>
      <c r="AX111" s="286">
        <f>IF(MNS!$AH$8=2,IF('C-MNS'!AX111="NS",100,IF('C-MNS'!AX111="N",10,IF('C-MNS'!AX111="c",1,0))),0)</f>
        <v>0</v>
      </c>
      <c r="AY111" s="286">
        <f>IF(MNS!$AH$8=3,IF('C-MNS'!AY111="NS",100,IF('C-MNS'!AY111="N",10,IF('C-MNS'!AY111="c",1,0))),0)</f>
        <v>0</v>
      </c>
      <c r="AZ111" s="253">
        <f t="shared" si="0"/>
        <v>0</v>
      </c>
      <c r="BA111" s="253">
        <f t="shared" si="1"/>
        <v>0</v>
      </c>
      <c r="BB111" s="253">
        <f t="shared" si="2"/>
        <v>0</v>
      </c>
      <c r="BC111" s="253">
        <f t="shared" si="3"/>
        <v>0</v>
      </c>
      <c r="BD111" s="255">
        <f>IF(AZ111&gt;0,IF(Perf_potenziale!AZ111&gt;0,IF(BA111&gt;=1,1,IF(BB111&gt;=Perf_potenziale!BB111,1,IF(BB111&gt;0,0.5,IF(BC111&gt;0,0.3,0)))),0),0)</f>
        <v>0</v>
      </c>
      <c r="BE111" s="255"/>
      <c r="BF111" s="263"/>
      <c r="BG111" s="254"/>
      <c r="BH111" s="254"/>
      <c r="BI111" s="254"/>
      <c r="BJ111" s="99"/>
      <c r="BK111" s="254"/>
      <c r="BL111" s="254"/>
    </row>
    <row r="112" spans="1:64" ht="15.75" customHeight="1" thickBot="1">
      <c r="A112" s="525"/>
      <c r="B112" s="499"/>
      <c r="C112" s="541"/>
      <c r="D112" s="547"/>
      <c r="E112" s="323" t="s">
        <v>375</v>
      </c>
      <c r="F112" s="317" t="s">
        <v>512</v>
      </c>
      <c r="G112" s="252">
        <f>IF(MNS!$B$8=1,IF('C-MNS'!G112="NS",100,IF('C-MNS'!G112="N",10,IF('C-MNS'!G112="c",1,0))),0)</f>
        <v>0</v>
      </c>
      <c r="H112" s="252">
        <f>IF(MNS!$B$8=2,IF('C-MNS'!H112="NS",100,IF('C-MNS'!H112="N",10,IF('C-MNS'!H112="c",1,0))),0)</f>
        <v>0</v>
      </c>
      <c r="I112" s="252">
        <f>IF(MNS!B$8=3,IF('C-MNS'!I112="NS",100,IF('C-MNS'!I112="N",10,IF('C-MNS'!I112="c",1,0))),0)</f>
        <v>0</v>
      </c>
      <c r="J112" s="252">
        <f>IF(MNS!$C$8=1,IF('C-MNS'!J112="NS",100,IF('C-MNS'!J112="N",10,IF('C-MNS'!J112="c",1,0))),0)</f>
        <v>0</v>
      </c>
      <c r="K112" s="252">
        <f>IF(MNS!$C$8=2,IF('C-MNS'!K112="NS",100,IF('C-MNS'!K112="N",10,IF('C-MNS'!K112="c",1,0))),0)</f>
        <v>0</v>
      </c>
      <c r="L112" s="252">
        <f>IF(MNS!C$8=3,IF('C-MNS'!L112="NS",100,IF('C-MNS'!L112="N",10,IF('C-MNS'!L112="c",1,0))),0)</f>
        <v>0</v>
      </c>
      <c r="M112" s="252">
        <f>IF(MNS!$D$8=1,IF('C-MNS'!M112="NS",100,IF('C-MNS'!M112="N",10,IF('C-MNS'!M112="c",1,0))),0)</f>
        <v>0</v>
      </c>
      <c r="N112" s="252">
        <f>IF(MNS!$D$8=2,IF('C-MNS'!N112="NS",100,IF('C-MNS'!N112="N",10,IF('C-MNS'!N112="c",1,0))),0)</f>
        <v>0</v>
      </c>
      <c r="O112" s="252">
        <f>IF(MNS!D$8=3,IF('C-MNS'!O112="NS",100,IF('C-MNS'!O112="N",10,IF('C-MNS'!O112="c",1,0))),0)</f>
        <v>0</v>
      </c>
      <c r="P112" s="252">
        <f>IF(MNS!$E$8=1,IF('C-MNS'!P112="NS",100,IF('C-MNS'!P112="N",10,IF('C-MNS'!P112="c",1,0))),0)</f>
        <v>0</v>
      </c>
      <c r="Q112" s="252">
        <f>IF(MNS!$E$8=2,IF('C-MNS'!Q112="NS",100,IF('C-MNS'!Q112="N",10,IF('C-MNS'!Q112="c",1,0))),0)</f>
        <v>0</v>
      </c>
      <c r="R112" s="252">
        <f>IF(MNS!E$8=3,IF('C-MNS'!R112="NS",100,IF('C-MNS'!R112="N",10,IF('C-MNS'!R112="c",1,0))),0)</f>
        <v>0</v>
      </c>
      <c r="S112" s="252">
        <f>IF(MNS!$F$8=1,IF('C-MNS'!S112="NS",100,IF('C-MNS'!S112="N",10,IF('C-MNS'!S112="c",1,0))),0)</f>
        <v>0</v>
      </c>
      <c r="T112" s="252">
        <f>IF(MNS!$F$8=2,IF('C-MNS'!T112="NS",100,IF('C-MNS'!T112="N",10,IF('C-MNS'!T112="c",1,0))),0)</f>
        <v>0</v>
      </c>
      <c r="U112" s="252">
        <f>IF(MNS!F$8=3,IF('C-MNS'!U112="NS",100,IF('C-MNS'!U112="N",10,IF('C-MNS'!U112="c",1,0))),0)</f>
        <v>0</v>
      </c>
      <c r="V112" s="252">
        <f>IF(MNS!$G$8=1,IF('C-MNS'!V112="NS",100,IF('C-MNS'!V112="N",10,IF('C-MNS'!V112="c",1,0))),0)</f>
        <v>0</v>
      </c>
      <c r="W112" s="252">
        <f>IF(MNS!$G$8=2,IF('C-MNS'!W112="NS",100,IF('C-MNS'!W112="N",10,IF('C-MNS'!W112="c",1,0))),0)</f>
        <v>0</v>
      </c>
      <c r="X112" s="252">
        <f>IF(MNS!G$8=3,IF('C-MNS'!X112="NS",100,IF('C-MNS'!X112="N",10,IF('C-MNS'!X112="c",1,0))),0)</f>
        <v>0</v>
      </c>
      <c r="Y112" s="252">
        <f>IF(MNS!$H$8=1,IF('C-MNS'!Y112="NS",100,IF('C-MNS'!Y112="N",10,IF('C-MNS'!Y112="c",1,0))),0)</f>
        <v>0</v>
      </c>
      <c r="Z112" s="252">
        <f>IF(MNS!$H$8=2,IF('C-MNS'!Z112="NS",100,IF('C-MNS'!Z112="N",10,IF('C-MNS'!Z112="c",1,0))),0)</f>
        <v>0</v>
      </c>
      <c r="AA112" s="252">
        <f>IF(MNS!H$8=3,IF('C-MNS'!AA112="NS",100,IF('C-MNS'!AA112="N",10,IF('C-MNS'!AA112="c",1,0))),0)</f>
        <v>0</v>
      </c>
      <c r="AB112" s="252">
        <f>IF(MNS!$I$8=1,IF('C-MNS'!AB112="NS",100,IF('C-MNS'!AB112="N",10,IF('C-MNS'!AB112="c",1,0))),0)</f>
        <v>0</v>
      </c>
      <c r="AC112" s="252">
        <f>IF(MNS!$I$8=2,IF('C-MNS'!AC112="NS",100,IF('C-MNS'!AC112="N",10,IF('C-MNS'!AC112="c",1,0))),0)</f>
        <v>0</v>
      </c>
      <c r="AD112" s="252">
        <f>IF(MNS!I$8=3,IF('C-MNS'!AD112="NS",100,IF('C-MNS'!AD112="N",10,IF('C-MNS'!AD112="c",1,0))),0)</f>
        <v>0</v>
      </c>
      <c r="AE112" s="252">
        <f>IF(MNS!$J$8=1,IF('C-MNS'!AE112="NS",100,IF('C-MNS'!AE112="N",10,IF('C-MNS'!AE112="c",1,0))),0)</f>
        <v>0</v>
      </c>
      <c r="AF112" s="252">
        <f>IF(MNS!$J$8=2,IF('C-MNS'!AF112="NS",100,IF('C-MNS'!AF112="N",10,IF('C-MNS'!AF112="c",1,0))),0)</f>
        <v>0</v>
      </c>
      <c r="AG112" s="252">
        <f>IF(MNS!J$8=3,IF('C-MNS'!AG112="NS",100,IF('C-MNS'!AG112="N",10,IF('C-MNS'!AG112="c",1,0))),0)</f>
        <v>0</v>
      </c>
      <c r="AH112" s="252">
        <f>IF(MNS!$K$8=1,IF('C-MNS'!AH112="NS",100,IF('C-MNS'!AH112="N",10,IF('C-MNS'!AH112="c",1,0))),0)</f>
        <v>0</v>
      </c>
      <c r="AI112" s="252">
        <f>IF(MNS!$K$8=2,IF('C-MNS'!AI112="NS",100,IF('C-MNS'!AI112="N",10,IF('C-MNS'!AI112="c",1,0))),0)</f>
        <v>0</v>
      </c>
      <c r="AJ112" s="252">
        <f>IF(MNS!K$8=3,IF('C-MNS'!AJ112="NS",100,IF('C-MNS'!AJ112="N",10,IF('C-MNS'!AJ112="c",1,0))),0)</f>
        <v>0</v>
      </c>
      <c r="AK112" s="252">
        <f>IF(MNS!$L$8=1,IF('C-MNS'!AK112="NS",100,IF('C-MNS'!AK112="N",10,IF('C-MNS'!AK112="c",1,0))),0)</f>
        <v>0</v>
      </c>
      <c r="AL112" s="252">
        <f>IF(MNS!$L$8=2,IF('C-MNS'!AL112="NS",100,IF('C-MNS'!AL112="N",10,IF('C-MNS'!AL112="c",1,0))),0)</f>
        <v>0</v>
      </c>
      <c r="AM112" s="252">
        <f>IF(MNS!L$8=3,IF('C-MNS'!AM112="NS",100,IF('C-MNS'!AM112="N",10,IF('C-MNS'!AM112="c",1,0))),0)</f>
        <v>0</v>
      </c>
      <c r="AN112" s="252">
        <f>IF(MNS!$M$8=1,IF('C-MNS'!AN112="NS",100,IF('C-MNS'!AN112="N",10,IF('C-MNS'!AN112="c",1,0))),0)</f>
        <v>0</v>
      </c>
      <c r="AO112" s="252">
        <f>IF(MNS!$M$8=2,IF('C-MNS'!AO112="NS",100,IF('C-MNS'!AO112="N",10,IF('C-MNS'!AO112="c",1,0))),0)</f>
        <v>0</v>
      </c>
      <c r="AP112" s="252">
        <f>IF(MNS!M$8=3,IF('C-MNS'!AP112="NS",100,IF('C-MNS'!AP112="N",10,IF('C-MNS'!AP112="c",1,0))),0)</f>
        <v>0</v>
      </c>
      <c r="AQ112" s="252">
        <f>IF(MNS!$O$8=1,IF('C-MNS'!AQ112="NS",100,IF('C-MNS'!AQ112="N",10,IF('C-MNS'!AQ112="c",1,0))),0)</f>
        <v>0</v>
      </c>
      <c r="AR112" s="252">
        <f>IF(MNS!$O$8=2,IF('C-MNS'!AR112="NS",100,IF('C-MNS'!AR112="N",10,IF('C-MNS'!AR112="c",1,0))),0)</f>
        <v>0</v>
      </c>
      <c r="AS112" s="252">
        <f>IF(MNS!O$8=3,IF('C-MNS'!AS112="NS",100,IF('C-MNS'!AS112="N",10,IF('C-MNS'!AS112="c",1,0))),0)</f>
        <v>0</v>
      </c>
      <c r="AT112" s="252">
        <f>IF(MNS!$Z$8=1,IF('C-MNS'!AT112="NS",100,IF('C-MNS'!AT112="N",10,IF('C-MNS'!AT112="c",1,0))),0)</f>
        <v>0</v>
      </c>
      <c r="AU112" s="252">
        <f>IF(MNS!$Z$8=2,IF('C-MNS'!AU112="NS",100,IF('C-MNS'!AU112="N",10,IF('C-MNS'!AU112="c",1,0))),0)</f>
        <v>0</v>
      </c>
      <c r="AV112" s="252">
        <f>IF(MNS!Z$8=3,IF('C-MNS'!AV112="NS",100,IF('C-MNS'!AV112="N",10,IF('C-MNS'!AV112="c",1,0))),0)</f>
        <v>0</v>
      </c>
      <c r="AW112" s="252">
        <f>IF(MNS!$AH$8=1,IF('C-MNS'!AW112="NS",100,IF('C-MNS'!AW112="N",10,IF('C-MNS'!AW112="c",1,0))),0)</f>
        <v>0</v>
      </c>
      <c r="AX112" s="252">
        <f>IF(MNS!$AH$8=2,IF('C-MNS'!AX112="NS",100,IF('C-MNS'!AX112="N",10,IF('C-MNS'!AX112="c",1,0))),0)</f>
        <v>0</v>
      </c>
      <c r="AY112" s="252">
        <f>IF(MNS!$AH$8=3,IF('C-MNS'!AY112="NS",100,IF('C-MNS'!AY112="N",10,IF('C-MNS'!AY112="c",1,0))),0)</f>
        <v>0</v>
      </c>
      <c r="AZ112" s="253">
        <f t="shared" si="0"/>
        <v>0</v>
      </c>
      <c r="BA112" s="253">
        <f t="shared" si="1"/>
        <v>0</v>
      </c>
      <c r="BB112" s="253">
        <f t="shared" si="2"/>
        <v>0</v>
      </c>
      <c r="BC112" s="253">
        <f t="shared" si="3"/>
        <v>0</v>
      </c>
      <c r="BD112" s="255">
        <f>IF(AZ112&gt;0,IF(Perf_potenziale!AZ112&gt;0,IF(BA112&gt;=1,1,IF(BB112&gt;=Perf_potenziale!BB112,1,IF(BB112&gt;0,0.5,IF(BC112&gt;0,0.3,0)))),0),0)</f>
        <v>0</v>
      </c>
      <c r="BE112" s="255"/>
      <c r="BF112" s="263"/>
      <c r="BG112" s="39"/>
      <c r="BH112" s="39"/>
      <c r="BI112" s="39"/>
      <c r="BJ112" s="99"/>
      <c r="BK112" s="39"/>
      <c r="BL112" s="39"/>
    </row>
    <row r="113" spans="1:64" ht="15.75" customHeight="1">
      <c r="A113" s="525"/>
      <c r="B113" s="499"/>
      <c r="C113" s="542"/>
      <c r="D113" s="548"/>
      <c r="E113" s="324" t="s">
        <v>377</v>
      </c>
      <c r="F113" s="313" t="s">
        <v>513</v>
      </c>
      <c r="G113" s="280">
        <f>IF(MNS!$B$8=1,IF('C-MNS'!G113="NS",100,IF('C-MNS'!G113="N",10,IF('C-MNS'!G113="c",1,0))),0)</f>
        <v>0</v>
      </c>
      <c r="H113" s="280">
        <f>IF(MNS!$B$8=2,IF('C-MNS'!H113="NS",100,IF('C-MNS'!H113="N",10,IF('C-MNS'!H113="c",1,0))),0)</f>
        <v>0</v>
      </c>
      <c r="I113" s="280">
        <f>IF(MNS!B$8=3,IF('C-MNS'!I113="NS",100,IF('C-MNS'!I113="N",10,IF('C-MNS'!I113="c",1,0))),0)</f>
        <v>0</v>
      </c>
      <c r="J113" s="280">
        <f>IF(MNS!$C$8=1,IF('C-MNS'!J113="NS",100,IF('C-MNS'!J113="N",10,IF('C-MNS'!J113="c",1,0))),0)</f>
        <v>0</v>
      </c>
      <c r="K113" s="280">
        <f>IF(MNS!$C$8=2,IF('C-MNS'!K113="NS",100,IF('C-MNS'!K113="N",10,IF('C-MNS'!K113="c",1,0))),0)</f>
        <v>0</v>
      </c>
      <c r="L113" s="280">
        <f>IF(MNS!C$8=3,IF('C-MNS'!L113="NS",100,IF('C-MNS'!L113="N",10,IF('C-MNS'!L113="c",1,0))),0)</f>
        <v>0</v>
      </c>
      <c r="M113" s="280">
        <f>IF(MNS!$D$8=1,IF('C-MNS'!M113="NS",100,IF('C-MNS'!M113="N",10,IF('C-MNS'!M113="c",1,0))),0)</f>
        <v>0</v>
      </c>
      <c r="N113" s="280">
        <f>IF(MNS!$D$8=2,IF('C-MNS'!N113="NS",100,IF('C-MNS'!N113="N",10,IF('C-MNS'!N113="c",1,0))),0)</f>
        <v>0</v>
      </c>
      <c r="O113" s="280">
        <f>IF(MNS!D$8=3,IF('C-MNS'!O113="NS",100,IF('C-MNS'!O113="N",10,IF('C-MNS'!O113="c",1,0))),0)</f>
        <v>0</v>
      </c>
      <c r="P113" s="280">
        <f>IF(MNS!$E$8=1,IF('C-MNS'!P113="NS",100,IF('C-MNS'!P113="N",10,IF('C-MNS'!P113="c",1,0))),0)</f>
        <v>0</v>
      </c>
      <c r="Q113" s="280">
        <f>IF(MNS!$E$8=2,IF('C-MNS'!Q113="NS",100,IF('C-MNS'!Q113="N",10,IF('C-MNS'!Q113="c",1,0))),0)</f>
        <v>0</v>
      </c>
      <c r="R113" s="280">
        <f>IF(MNS!E$8=3,IF('C-MNS'!R113="NS",100,IF('C-MNS'!R113="N",10,IF('C-MNS'!R113="c",1,0))),0)</f>
        <v>0</v>
      </c>
      <c r="S113" s="280">
        <f>IF(MNS!$F$8=1,IF('C-MNS'!S113="NS",100,IF('C-MNS'!S113="N",10,IF('C-MNS'!S113="c",1,0))),0)</f>
        <v>0</v>
      </c>
      <c r="T113" s="280">
        <f>IF(MNS!$F$8=2,IF('C-MNS'!T113="NS",100,IF('C-MNS'!T113="N",10,IF('C-MNS'!T113="c",1,0))),0)</f>
        <v>0</v>
      </c>
      <c r="U113" s="280">
        <f>IF(MNS!F$8=3,IF('C-MNS'!U113="NS",100,IF('C-MNS'!U113="N",10,IF('C-MNS'!U113="c",1,0))),0)</f>
        <v>0</v>
      </c>
      <c r="V113" s="280">
        <f>IF(MNS!$G$8=1,IF('C-MNS'!V113="NS",100,IF('C-MNS'!V113="N",10,IF('C-MNS'!V113="c",1,0))),0)</f>
        <v>0</v>
      </c>
      <c r="W113" s="280">
        <f>IF(MNS!$G$8=2,IF('C-MNS'!W113="NS",100,IF('C-MNS'!W113="N",10,IF('C-MNS'!W113="c",1,0))),0)</f>
        <v>0</v>
      </c>
      <c r="X113" s="280">
        <f>IF(MNS!G$8=3,IF('C-MNS'!X113="NS",100,IF('C-MNS'!X113="N",10,IF('C-MNS'!X113="c",1,0))),0)</f>
        <v>0</v>
      </c>
      <c r="Y113" s="280">
        <f>IF(MNS!$H$8=1,IF('C-MNS'!Y113="NS",100,IF('C-MNS'!Y113="N",10,IF('C-MNS'!Y113="c",1,0))),0)</f>
        <v>0</v>
      </c>
      <c r="Z113" s="280">
        <f>IF(MNS!$H$8=2,IF('C-MNS'!Z113="NS",100,IF('C-MNS'!Z113="N",10,IF('C-MNS'!Z113="c",1,0))),0)</f>
        <v>0</v>
      </c>
      <c r="AA113" s="280">
        <f>IF(MNS!H$8=3,IF('C-MNS'!AA113="NS",100,IF('C-MNS'!AA113="N",10,IF('C-MNS'!AA113="c",1,0))),0)</f>
        <v>0</v>
      </c>
      <c r="AB113" s="280">
        <f>IF(MNS!$I$8=1,IF('C-MNS'!AB113="NS",100,IF('C-MNS'!AB113="N",10,IF('C-MNS'!AB113="c",1,0))),0)</f>
        <v>0</v>
      </c>
      <c r="AC113" s="280">
        <f>IF(MNS!$I$8=2,IF('C-MNS'!AC113="NS",100,IF('C-MNS'!AC113="N",10,IF('C-MNS'!AC113="c",1,0))),0)</f>
        <v>0</v>
      </c>
      <c r="AD113" s="280">
        <f>IF(MNS!I$8=3,IF('C-MNS'!AD113="NS",100,IF('C-MNS'!AD113="N",10,IF('C-MNS'!AD113="c",1,0))),0)</f>
        <v>0</v>
      </c>
      <c r="AE113" s="280">
        <f>IF(MNS!$J$8=1,IF('C-MNS'!AE113="NS",100,IF('C-MNS'!AE113="N",10,IF('C-MNS'!AE113="c",1,0))),0)</f>
        <v>0</v>
      </c>
      <c r="AF113" s="280">
        <f>IF(MNS!$J$8=2,IF('C-MNS'!AF113="NS",100,IF('C-MNS'!AF113="N",10,IF('C-MNS'!AF113="c",1,0))),0)</f>
        <v>0</v>
      </c>
      <c r="AG113" s="280">
        <f>IF(MNS!J$8=3,IF('C-MNS'!AG113="NS",100,IF('C-MNS'!AG113="N",10,IF('C-MNS'!AG113="c",1,0))),0)</f>
        <v>0</v>
      </c>
      <c r="AH113" s="280">
        <f>IF(MNS!$K$8=1,IF('C-MNS'!AH113="NS",100,IF('C-MNS'!AH113="N",10,IF('C-MNS'!AH113="c",1,0))),0)</f>
        <v>0</v>
      </c>
      <c r="AI113" s="280">
        <f>IF(MNS!$K$8=2,IF('C-MNS'!AI113="NS",100,IF('C-MNS'!AI113="N",10,IF('C-MNS'!AI113="c",1,0))),0)</f>
        <v>0</v>
      </c>
      <c r="AJ113" s="280">
        <f>IF(MNS!K$8=3,IF('C-MNS'!AJ113="NS",100,IF('C-MNS'!AJ113="N",10,IF('C-MNS'!AJ113="c",1,0))),0)</f>
        <v>0</v>
      </c>
      <c r="AK113" s="280">
        <f>IF(MNS!$L$8=1,IF('C-MNS'!AK113="NS",100,IF('C-MNS'!AK113="N",10,IF('C-MNS'!AK113="c",1,0))),0)</f>
        <v>0</v>
      </c>
      <c r="AL113" s="280">
        <f>IF(MNS!$L$8=2,IF('C-MNS'!AL113="NS",100,IF('C-MNS'!AL113="N",10,IF('C-MNS'!AL113="c",1,0))),0)</f>
        <v>0</v>
      </c>
      <c r="AM113" s="280">
        <f>IF(MNS!L$8=3,IF('C-MNS'!AM113="NS",100,IF('C-MNS'!AM113="N",10,IF('C-MNS'!AM113="c",1,0))),0)</f>
        <v>0</v>
      </c>
      <c r="AN113" s="280">
        <f>IF(MNS!$M$8=1,IF('C-MNS'!AN113="NS",100,IF('C-MNS'!AN113="N",10,IF('C-MNS'!AN113="c",1,0))),0)</f>
        <v>0</v>
      </c>
      <c r="AO113" s="280">
        <f>IF(MNS!$M$8=2,IF('C-MNS'!AO113="NS",100,IF('C-MNS'!AO113="N",10,IF('C-MNS'!AO113="c",1,0))),0)</f>
        <v>0</v>
      </c>
      <c r="AP113" s="280">
        <f>IF(MNS!M$8=3,IF('C-MNS'!AP113="NS",100,IF('C-MNS'!AP113="N",10,IF('C-MNS'!AP113="c",1,0))),0)</f>
        <v>0</v>
      </c>
      <c r="AQ113" s="280">
        <f>IF(MNS!$O$8=1,IF('C-MNS'!AQ113="NS",100,IF('C-MNS'!AQ113="N",10,IF('C-MNS'!AQ113="c",1,0))),0)</f>
        <v>0</v>
      </c>
      <c r="AR113" s="280">
        <f>IF(MNS!$O$8=2,IF('C-MNS'!AR113="NS",100,IF('C-MNS'!AR113="N",10,IF('C-MNS'!AR113="c",1,0))),0)</f>
        <v>0</v>
      </c>
      <c r="AS113" s="280">
        <f>IF(MNS!O$8=3,IF('C-MNS'!AS113="NS",100,IF('C-MNS'!AS113="N",10,IF('C-MNS'!AS113="c",1,0))),0)</f>
        <v>0</v>
      </c>
      <c r="AT113" s="280">
        <f>IF(MNS!$Z$8=1,IF('C-MNS'!AT113="NS",100,IF('C-MNS'!AT113="N",10,IF('C-MNS'!AT113="c",1,0))),0)</f>
        <v>0</v>
      </c>
      <c r="AU113" s="280">
        <f>IF(MNS!$Z$8=2,IF('C-MNS'!AU113="NS",100,IF('C-MNS'!AU113="N",10,IF('C-MNS'!AU113="c",1,0))),0)</f>
        <v>0</v>
      </c>
      <c r="AV113" s="280">
        <f>IF(MNS!Z$8=3,IF('C-MNS'!AV113="NS",100,IF('C-MNS'!AV113="N",10,IF('C-MNS'!AV113="c",1,0))),0)</f>
        <v>0</v>
      </c>
      <c r="AW113" s="280">
        <f>IF(MNS!$AH$8=1,IF('C-MNS'!AW113="NS",100,IF('C-MNS'!AW113="N",10,IF('C-MNS'!AW113="c",1,0))),0)</f>
        <v>0</v>
      </c>
      <c r="AX113" s="280">
        <f>IF(MNS!$AH$8=2,IF('C-MNS'!AX113="NS",100,IF('C-MNS'!AX113="N",10,IF('C-MNS'!AX113="c",1,0))),0)</f>
        <v>0</v>
      </c>
      <c r="AY113" s="280">
        <f>IF(MNS!$AH$8=3,IF('C-MNS'!AY113="NS",100,IF('C-MNS'!AY113="N",10,IF('C-MNS'!AY113="c",1,0))),0)</f>
        <v>0</v>
      </c>
      <c r="AZ113" s="256">
        <f t="shared" si="0"/>
        <v>0</v>
      </c>
      <c r="BA113" s="256">
        <f t="shared" si="1"/>
        <v>0</v>
      </c>
      <c r="BB113" s="256">
        <f t="shared" si="2"/>
        <v>0</v>
      </c>
      <c r="BC113" s="256">
        <f t="shared" si="3"/>
        <v>0</v>
      </c>
      <c r="BD113" s="258">
        <f>IF(AZ113&gt;0,IF(Perf_potenziale!AZ113&gt;0,IF(BA113&gt;=1,1,IF(BB113&gt;=Perf_potenziale!BB113,1,IF(BB113&gt;0,0.5,IF(BC113&gt;0,0.3,0)))),0),0)</f>
        <v>0</v>
      </c>
      <c r="BE113" s="258">
        <f>IF(BD113=1,3,IF(BD112=1,2,IF(BD111=1,1,0)))</f>
        <v>0</v>
      </c>
      <c r="BF113" s="281">
        <f>IF(BE113=0,BD113+BD112*0.1+BD111*0.01,0)</f>
        <v>0</v>
      </c>
      <c r="BG113" s="39"/>
      <c r="BH113" s="39"/>
      <c r="BI113" s="39"/>
      <c r="BJ113" s="99"/>
      <c r="BK113" s="39"/>
      <c r="BL113" s="39"/>
    </row>
    <row r="114" spans="1:64" ht="15.75" customHeight="1">
      <c r="A114" s="525"/>
      <c r="B114" s="499"/>
      <c r="C114" s="586" t="s">
        <v>514</v>
      </c>
      <c r="D114" s="577" t="s">
        <v>174</v>
      </c>
      <c r="E114" s="320" t="s">
        <v>373</v>
      </c>
      <c r="F114" s="306" t="s">
        <v>515</v>
      </c>
      <c r="G114" s="266">
        <f>IF(MNS!$B$8=1,IF('C-MNS'!G114="NS",100,IF('C-MNS'!G114="N",10,IF('C-MNS'!G114="c",1,0))),0)</f>
        <v>0</v>
      </c>
      <c r="H114" s="266">
        <f>IF(MNS!$B$8=2,IF('C-MNS'!H114="NS",100,IF('C-MNS'!H114="N",10,IF('C-MNS'!H114="c",1,0))),0)</f>
        <v>0</v>
      </c>
      <c r="I114" s="266">
        <f>IF(MNS!B$8=3,IF('C-MNS'!I114="NS",100,IF('C-MNS'!I114="N",10,IF('C-MNS'!I114="c",1,0))),0)</f>
        <v>0</v>
      </c>
      <c r="J114" s="266">
        <f>IF(MNS!$C$8=1,IF('C-MNS'!J114="NS",100,IF('C-MNS'!J114="N",10,IF('C-MNS'!J114="c",1,0))),0)</f>
        <v>0</v>
      </c>
      <c r="K114" s="266">
        <f>IF(MNS!$C$8=2,IF('C-MNS'!K114="NS",100,IF('C-MNS'!K114="N",10,IF('C-MNS'!K114="c",1,0))),0)</f>
        <v>0</v>
      </c>
      <c r="L114" s="266">
        <f>IF(MNS!C$8=3,IF('C-MNS'!L114="NS",100,IF('C-MNS'!L114="N",10,IF('C-MNS'!L114="c",1,0))),0)</f>
        <v>0</v>
      </c>
      <c r="M114" s="266">
        <f>IF(MNS!$D$8=1,IF('C-MNS'!M114="NS",100,IF('C-MNS'!M114="N",10,IF('C-MNS'!M114="c",1,0))),0)</f>
        <v>0</v>
      </c>
      <c r="N114" s="266">
        <f>IF(MNS!$D$8=2,IF('C-MNS'!N114="NS",100,IF('C-MNS'!N114="N",10,IF('C-MNS'!N114="c",1,0))),0)</f>
        <v>0</v>
      </c>
      <c r="O114" s="266">
        <f>IF(MNS!D$8=3,IF('C-MNS'!O114="NS",100,IF('C-MNS'!O114="N",10,IF('C-MNS'!O114="c",1,0))),0)</f>
        <v>0</v>
      </c>
      <c r="P114" s="266">
        <f>IF(MNS!$E$8=1,IF('C-MNS'!P114="NS",100,IF('C-MNS'!P114="N",10,IF('C-MNS'!P114="c",1,0))),0)</f>
        <v>0</v>
      </c>
      <c r="Q114" s="266">
        <f>IF(MNS!$E$8=2,IF('C-MNS'!Q114="NS",100,IF('C-MNS'!Q114="N",10,IF('C-MNS'!Q114="c",1,0))),0)</f>
        <v>0</v>
      </c>
      <c r="R114" s="266">
        <f>IF(MNS!E$8=3,IF('C-MNS'!R114="NS",100,IF('C-MNS'!R114="N",10,IF('C-MNS'!R114="c",1,0))),0)</f>
        <v>0</v>
      </c>
      <c r="S114" s="266">
        <f>IF(MNS!$F$8=1,IF('C-MNS'!S114="NS",100,IF('C-MNS'!S114="N",10,IF('C-MNS'!S114="c",1,0))),0)</f>
        <v>0</v>
      </c>
      <c r="T114" s="266">
        <f>IF(MNS!$F$8=2,IF('C-MNS'!T114="NS",100,IF('C-MNS'!T114="N",10,IF('C-MNS'!T114="c",1,0))),0)</f>
        <v>0</v>
      </c>
      <c r="U114" s="266">
        <f>IF(MNS!F$8=3,IF('C-MNS'!U114="NS",100,IF('C-MNS'!U114="N",10,IF('C-MNS'!U114="c",1,0))),0)</f>
        <v>0</v>
      </c>
      <c r="V114" s="266">
        <f>IF(MNS!$G$8=1,IF('C-MNS'!V114="NS",100,IF('C-MNS'!V114="N",10,IF('C-MNS'!V114="c",1,0))),0)</f>
        <v>0</v>
      </c>
      <c r="W114" s="266">
        <f>IF(MNS!$G$8=2,IF('C-MNS'!W114="NS",100,IF('C-MNS'!W114="N",10,IF('C-MNS'!W114="c",1,0))),0)</f>
        <v>0</v>
      </c>
      <c r="X114" s="266">
        <f>IF(MNS!G$8=3,IF('C-MNS'!X114="NS",100,IF('C-MNS'!X114="N",10,IF('C-MNS'!X114="c",1,0))),0)</f>
        <v>0</v>
      </c>
      <c r="Y114" s="266">
        <f>IF(MNS!$H$8=1,IF('C-MNS'!Y114="NS",100,IF('C-MNS'!Y114="N",10,IF('C-MNS'!Y114="c",1,0))),0)</f>
        <v>0</v>
      </c>
      <c r="Z114" s="266">
        <f>IF(MNS!$H$8=2,IF('C-MNS'!Z114="NS",100,IF('C-MNS'!Z114="N",10,IF('C-MNS'!Z114="c",1,0))),0)</f>
        <v>0</v>
      </c>
      <c r="AA114" s="266">
        <f>IF(MNS!H$8=3,IF('C-MNS'!AA114="NS",100,IF('C-MNS'!AA114="N",10,IF('C-MNS'!AA114="c",1,0))),0)</f>
        <v>0</v>
      </c>
      <c r="AB114" s="266">
        <f>IF(MNS!$I$8=1,IF('C-MNS'!AB114="NS",100,IF('C-MNS'!AB114="N",10,IF('C-MNS'!AB114="c",1,0))),0)</f>
        <v>0</v>
      </c>
      <c r="AC114" s="266">
        <f>IF(MNS!$I$8=2,IF('C-MNS'!AC114="NS",100,IF('C-MNS'!AC114="N",10,IF('C-MNS'!AC114="c",1,0))),0)</f>
        <v>0</v>
      </c>
      <c r="AD114" s="266">
        <f>IF(MNS!I$8=3,IF('C-MNS'!AD114="NS",100,IF('C-MNS'!AD114="N",10,IF('C-MNS'!AD114="c",1,0))),0)</f>
        <v>0</v>
      </c>
      <c r="AE114" s="266">
        <f>IF(MNS!$J$8=1,IF('C-MNS'!AE114="NS",100,IF('C-MNS'!AE114="N",10,IF('C-MNS'!AE114="c",1,0))),0)</f>
        <v>0</v>
      </c>
      <c r="AF114" s="266">
        <f>IF(MNS!$J$8=2,IF('C-MNS'!AF114="NS",100,IF('C-MNS'!AF114="N",10,IF('C-MNS'!AF114="c",1,0))),0)</f>
        <v>0</v>
      </c>
      <c r="AG114" s="266">
        <f>IF(MNS!J$8=3,IF('C-MNS'!AG114="NS",100,IF('C-MNS'!AG114="N",10,IF('C-MNS'!AG114="c",1,0))),0)</f>
        <v>0</v>
      </c>
      <c r="AH114" s="266">
        <f>IF(MNS!$K$8=1,IF('C-MNS'!AH114="NS",100,IF('C-MNS'!AH114="N",10,IF('C-MNS'!AH114="c",1,0))),0)</f>
        <v>0</v>
      </c>
      <c r="AI114" s="266">
        <f>IF(MNS!$K$8=2,IF('C-MNS'!AI114="NS",100,IF('C-MNS'!AI114="N",10,IF('C-MNS'!AI114="c",1,0))),0)</f>
        <v>0</v>
      </c>
      <c r="AJ114" s="266">
        <f>IF(MNS!K$8=3,IF('C-MNS'!AJ114="NS",100,IF('C-MNS'!AJ114="N",10,IF('C-MNS'!AJ114="c",1,0))),0)</f>
        <v>0</v>
      </c>
      <c r="AK114" s="266">
        <f>IF(MNS!$L$8=1,IF('C-MNS'!AK114="NS",100,IF('C-MNS'!AK114="N",10,IF('C-MNS'!AK114="c",1,0))),0)</f>
        <v>0</v>
      </c>
      <c r="AL114" s="266">
        <f>IF(MNS!$L$8=2,IF('C-MNS'!AL114="NS",100,IF('C-MNS'!AL114="N",10,IF('C-MNS'!AL114="c",1,0))),0)</f>
        <v>0</v>
      </c>
      <c r="AM114" s="266">
        <f>IF(MNS!L$8=3,IF('C-MNS'!AM114="NS",100,IF('C-MNS'!AM114="N",10,IF('C-MNS'!AM114="c",1,0))),0)</f>
        <v>0</v>
      </c>
      <c r="AN114" s="266">
        <f>IF(MNS!$M$8=1,IF('C-MNS'!AN114="NS",100,IF('C-MNS'!AN114="N",10,IF('C-MNS'!AN114="c",1,0))),0)</f>
        <v>0</v>
      </c>
      <c r="AO114" s="266">
        <f>IF(MNS!$M$8=2,IF('C-MNS'!AO114="NS",100,IF('C-MNS'!AO114="N",10,IF('C-MNS'!AO114="c",1,0))),0)</f>
        <v>0</v>
      </c>
      <c r="AP114" s="266">
        <f>IF(MNS!M$8=3,IF('C-MNS'!AP114="NS",100,IF('C-MNS'!AP114="N",10,IF('C-MNS'!AP114="c",1,0))),0)</f>
        <v>0</v>
      </c>
      <c r="AQ114" s="266">
        <f>IF(MNS!$O$8=1,IF('C-MNS'!AQ114="NS",100,IF('C-MNS'!AQ114="N",10,IF('C-MNS'!AQ114="c",1,0))),0)</f>
        <v>0</v>
      </c>
      <c r="AR114" s="266">
        <f>IF(MNS!$O$8=2,IF('C-MNS'!AR114="NS",100,IF('C-MNS'!AR114="N",10,IF('C-MNS'!AR114="c",1,0))),0)</f>
        <v>0</v>
      </c>
      <c r="AS114" s="266">
        <f>IF(MNS!O$8=3,IF('C-MNS'!AS114="NS",100,IF('C-MNS'!AS114="N",10,IF('C-MNS'!AS114="c",1,0))),0)</f>
        <v>0</v>
      </c>
      <c r="AT114" s="266">
        <f>IF(MNS!$Z$8=1,IF('C-MNS'!AT114="NS",100,IF('C-MNS'!AT114="N",10,IF('C-MNS'!AT114="c",1,0))),0)</f>
        <v>0</v>
      </c>
      <c r="AU114" s="266">
        <f>IF(MNS!$Z$8=2,IF('C-MNS'!AU114="NS",100,IF('C-MNS'!AU114="N",10,IF('C-MNS'!AU114="c",1,0))),0)</f>
        <v>0</v>
      </c>
      <c r="AV114" s="266">
        <f>IF(MNS!Z$8=3,IF('C-MNS'!AV114="NS",100,IF('C-MNS'!AV114="N",10,IF('C-MNS'!AV114="c",1,0))),0)</f>
        <v>0</v>
      </c>
      <c r="AW114" s="266">
        <f>IF(MNS!$AH$8=1,IF('C-MNS'!AW114="NS",100,IF('C-MNS'!AW114="N",10,IF('C-MNS'!AW114="c",1,0))),0)</f>
        <v>0</v>
      </c>
      <c r="AX114" s="266">
        <f>IF(MNS!$AH$8=2,IF('C-MNS'!AX114="NS",100,IF('C-MNS'!AX114="N",10,IF('C-MNS'!AX114="c",1,0))),0)</f>
        <v>0</v>
      </c>
      <c r="AY114" s="266">
        <f>IF(MNS!$AH$8=3,IF('C-MNS'!AY114="NS",100,IF('C-MNS'!AY114="N",10,IF('C-MNS'!AY114="c",1,0))),0)</f>
        <v>0</v>
      </c>
      <c r="AZ114" s="267">
        <f t="shared" si="0"/>
        <v>0</v>
      </c>
      <c r="BA114" s="267">
        <f t="shared" si="1"/>
        <v>0</v>
      </c>
      <c r="BB114" s="267">
        <f t="shared" si="2"/>
        <v>0</v>
      </c>
      <c r="BC114" s="267">
        <f t="shared" si="3"/>
        <v>0</v>
      </c>
      <c r="BD114" s="261">
        <f>IF(AZ114&gt;0,IF(Perf_potenziale!AZ114&gt;0,IF(BA114&gt;=1,1,IF(BB114&gt;=Perf_potenziale!BB114,1,IF(BB114&gt;0,0.5,IF(BC114&gt;0,0.3,0)))),0),0)</f>
        <v>0</v>
      </c>
      <c r="BE114" s="261"/>
      <c r="BF114" s="268"/>
      <c r="BG114" s="39"/>
      <c r="BH114" s="39"/>
      <c r="BI114" s="39"/>
      <c r="BJ114" s="99"/>
      <c r="BK114" s="39"/>
      <c r="BL114" s="39"/>
    </row>
    <row r="115" spans="1:64" ht="15.75" customHeight="1">
      <c r="A115" s="525"/>
      <c r="B115" s="499"/>
      <c r="C115" s="544"/>
      <c r="D115" s="516"/>
      <c r="E115" s="93" t="s">
        <v>375</v>
      </c>
      <c r="F115" s="27" t="s">
        <v>516</v>
      </c>
      <c r="G115" s="81">
        <f>IF(MNS!$B$8=1,IF('C-MNS'!G115="NS",100,IF('C-MNS'!G115="N",10,IF('C-MNS'!G115="c",1,0))),0)</f>
        <v>0</v>
      </c>
      <c r="H115" s="81">
        <f>IF(MNS!$B$8=2,IF('C-MNS'!H115="NS",100,IF('C-MNS'!H115="N",10,IF('C-MNS'!H115="c",1,0))),0)</f>
        <v>0</v>
      </c>
      <c r="I115" s="81">
        <f>IF(MNS!B$8=3,IF('C-MNS'!I115="NS",100,IF('C-MNS'!I115="N",10,IF('C-MNS'!I115="c",1,0))),0)</f>
        <v>0</v>
      </c>
      <c r="J115" s="81">
        <f>IF(MNS!$C$8=1,IF('C-MNS'!J115="NS",100,IF('C-MNS'!J115="N",10,IF('C-MNS'!J115="c",1,0))),0)</f>
        <v>0</v>
      </c>
      <c r="K115" s="81">
        <f>IF(MNS!$C$8=2,IF('C-MNS'!K115="NS",100,IF('C-MNS'!K115="N",10,IF('C-MNS'!K115="c",1,0))),0)</f>
        <v>0</v>
      </c>
      <c r="L115" s="81">
        <f>IF(MNS!C$8=3,IF('C-MNS'!L115="NS",100,IF('C-MNS'!L115="N",10,IF('C-MNS'!L115="c",1,0))),0)</f>
        <v>0</v>
      </c>
      <c r="M115" s="81">
        <f>IF(MNS!$D$8=1,IF('C-MNS'!M115="NS",100,IF('C-MNS'!M115="N",10,IF('C-MNS'!M115="c",1,0))),0)</f>
        <v>0</v>
      </c>
      <c r="N115" s="81">
        <f>IF(MNS!$D$8=2,IF('C-MNS'!N115="NS",100,IF('C-MNS'!N115="N",10,IF('C-MNS'!N115="c",1,0))),0)</f>
        <v>0</v>
      </c>
      <c r="O115" s="81">
        <f>IF(MNS!D$8=3,IF('C-MNS'!O115="NS",100,IF('C-MNS'!O115="N",10,IF('C-MNS'!O115="c",1,0))),0)</f>
        <v>0</v>
      </c>
      <c r="P115" s="81">
        <f>IF(MNS!$E$8=1,IF('C-MNS'!P115="NS",100,IF('C-MNS'!P115="N",10,IF('C-MNS'!P115="c",1,0))),0)</f>
        <v>0</v>
      </c>
      <c r="Q115" s="81">
        <f>IF(MNS!$E$8=2,IF('C-MNS'!Q115="NS",100,IF('C-MNS'!Q115="N",10,IF('C-MNS'!Q115="c",1,0))),0)</f>
        <v>0</v>
      </c>
      <c r="R115" s="81">
        <f>IF(MNS!E$8=3,IF('C-MNS'!R115="NS",100,IF('C-MNS'!R115="N",10,IF('C-MNS'!R115="c",1,0))),0)</f>
        <v>0</v>
      </c>
      <c r="S115" s="81">
        <f>IF(MNS!$F$8=1,IF('C-MNS'!S115="NS",100,IF('C-MNS'!S115="N",10,IF('C-MNS'!S115="c",1,0))),0)</f>
        <v>0</v>
      </c>
      <c r="T115" s="81">
        <f>IF(MNS!$F$8=2,IF('C-MNS'!T115="NS",100,IF('C-MNS'!T115="N",10,IF('C-MNS'!T115="c",1,0))),0)</f>
        <v>0</v>
      </c>
      <c r="U115" s="81">
        <f>IF(MNS!F$8=3,IF('C-MNS'!U115="NS",100,IF('C-MNS'!U115="N",10,IF('C-MNS'!U115="c",1,0))),0)</f>
        <v>0</v>
      </c>
      <c r="V115" s="81">
        <f>IF(MNS!$G$8=1,IF('C-MNS'!V115="NS",100,IF('C-MNS'!V115="N",10,IF('C-MNS'!V115="c",1,0))),0)</f>
        <v>0</v>
      </c>
      <c r="W115" s="81">
        <f>IF(MNS!$G$8=2,IF('C-MNS'!W115="NS",100,IF('C-MNS'!W115="N",10,IF('C-MNS'!W115="c",1,0))),0)</f>
        <v>0</v>
      </c>
      <c r="X115" s="81">
        <f>IF(MNS!G$8=3,IF('C-MNS'!X115="NS",100,IF('C-MNS'!X115="N",10,IF('C-MNS'!X115="c",1,0))),0)</f>
        <v>0</v>
      </c>
      <c r="Y115" s="81">
        <f>IF(MNS!$H$8=1,IF('C-MNS'!Y115="NS",100,IF('C-MNS'!Y115="N",10,IF('C-MNS'!Y115="c",1,0))),0)</f>
        <v>0</v>
      </c>
      <c r="Z115" s="81">
        <f>IF(MNS!$H$8=2,IF('C-MNS'!Z115="NS",100,IF('C-MNS'!Z115="N",10,IF('C-MNS'!Z115="c",1,0))),0)</f>
        <v>0</v>
      </c>
      <c r="AA115" s="81">
        <f>IF(MNS!H$8=3,IF('C-MNS'!AA115="NS",100,IF('C-MNS'!AA115="N",10,IF('C-MNS'!AA115="c",1,0))),0)</f>
        <v>0</v>
      </c>
      <c r="AB115" s="81">
        <f>IF(MNS!$I$8=1,IF('C-MNS'!AB115="NS",100,IF('C-MNS'!AB115="N",10,IF('C-MNS'!AB115="c",1,0))),0)</f>
        <v>0</v>
      </c>
      <c r="AC115" s="81">
        <f>IF(MNS!$I$8=2,IF('C-MNS'!AC115="NS",100,IF('C-MNS'!AC115="N",10,IF('C-MNS'!AC115="c",1,0))),0)</f>
        <v>0</v>
      </c>
      <c r="AD115" s="81">
        <f>IF(MNS!I$8=3,IF('C-MNS'!AD115="NS",100,IF('C-MNS'!AD115="N",10,IF('C-MNS'!AD115="c",1,0))),0)</f>
        <v>0</v>
      </c>
      <c r="AE115" s="81">
        <f>IF(MNS!$J$8=1,IF('C-MNS'!AE115="NS",100,IF('C-MNS'!AE115="N",10,IF('C-MNS'!AE115="c",1,0))),0)</f>
        <v>0</v>
      </c>
      <c r="AF115" s="81">
        <f>IF(MNS!$J$8=2,IF('C-MNS'!AF115="NS",100,IF('C-MNS'!AF115="N",10,IF('C-MNS'!AF115="c",1,0))),0)</f>
        <v>0</v>
      </c>
      <c r="AG115" s="81">
        <f>IF(MNS!J$8=3,IF('C-MNS'!AG115="NS",100,IF('C-MNS'!AG115="N",10,IF('C-MNS'!AG115="c",1,0))),0)</f>
        <v>0</v>
      </c>
      <c r="AH115" s="81">
        <f>IF(MNS!$K$8=1,IF('C-MNS'!AH115="NS",100,IF('C-MNS'!AH115="N",10,IF('C-MNS'!AH115="c",1,0))),0)</f>
        <v>0</v>
      </c>
      <c r="AI115" s="81">
        <f>IF(MNS!$K$8=2,IF('C-MNS'!AI115="NS",100,IF('C-MNS'!AI115="N",10,IF('C-MNS'!AI115="c",1,0))),0)</f>
        <v>0</v>
      </c>
      <c r="AJ115" s="81">
        <f>IF(MNS!K$8=3,IF('C-MNS'!AJ115="NS",100,IF('C-MNS'!AJ115="N",10,IF('C-MNS'!AJ115="c",1,0))),0)</f>
        <v>0</v>
      </c>
      <c r="AK115" s="81">
        <f>IF(MNS!$L$8=1,IF('C-MNS'!AK115="NS",100,IF('C-MNS'!AK115="N",10,IF('C-MNS'!AK115="c",1,0))),0)</f>
        <v>0</v>
      </c>
      <c r="AL115" s="81">
        <f>IF(MNS!$L$8=2,IF('C-MNS'!AL115="NS",100,IF('C-MNS'!AL115="N",10,IF('C-MNS'!AL115="c",1,0))),0)</f>
        <v>0</v>
      </c>
      <c r="AM115" s="81">
        <f>IF(MNS!L$8=3,IF('C-MNS'!AM115="NS",100,IF('C-MNS'!AM115="N",10,IF('C-MNS'!AM115="c",1,0))),0)</f>
        <v>0</v>
      </c>
      <c r="AN115" s="81">
        <f>IF(MNS!$M$8=1,IF('C-MNS'!AN115="NS",100,IF('C-MNS'!AN115="N",10,IF('C-MNS'!AN115="c",1,0))),0)</f>
        <v>0</v>
      </c>
      <c r="AO115" s="81">
        <f>IF(MNS!$M$8=2,IF('C-MNS'!AO115="NS",100,IF('C-MNS'!AO115="N",10,IF('C-MNS'!AO115="c",1,0))),0)</f>
        <v>0</v>
      </c>
      <c r="AP115" s="81">
        <f>IF(MNS!M$8=3,IF('C-MNS'!AP115="NS",100,IF('C-MNS'!AP115="N",10,IF('C-MNS'!AP115="c",1,0))),0)</f>
        <v>0</v>
      </c>
      <c r="AQ115" s="81">
        <f>IF(MNS!$O$8=1,IF('C-MNS'!AQ115="NS",100,IF('C-MNS'!AQ115="N",10,IF('C-MNS'!AQ115="c",1,0))),0)</f>
        <v>0</v>
      </c>
      <c r="AR115" s="81">
        <f>IF(MNS!$O$8=2,IF('C-MNS'!AR115="NS",100,IF('C-MNS'!AR115="N",10,IF('C-MNS'!AR115="c",1,0))),0)</f>
        <v>0</v>
      </c>
      <c r="AS115" s="81">
        <f>IF(MNS!O$8=3,IF('C-MNS'!AS115="NS",100,IF('C-MNS'!AS115="N",10,IF('C-MNS'!AS115="c",1,0))),0)</f>
        <v>0</v>
      </c>
      <c r="AT115" s="81">
        <f>IF(MNS!$Z$8=1,IF('C-MNS'!AT115="NS",100,IF('C-MNS'!AT115="N",10,IF('C-MNS'!AT115="c",1,0))),0)</f>
        <v>0</v>
      </c>
      <c r="AU115" s="81">
        <f>IF(MNS!$Z$8=2,IF('C-MNS'!AU115="NS",100,IF('C-MNS'!AU115="N",10,IF('C-MNS'!AU115="c",1,0))),0)</f>
        <v>0</v>
      </c>
      <c r="AV115" s="81">
        <f>IF(MNS!Z$8=3,IF('C-MNS'!AV115="NS",100,IF('C-MNS'!AV115="N",10,IF('C-MNS'!AV115="c",1,0))),0)</f>
        <v>0</v>
      </c>
      <c r="AW115" s="81">
        <f>IF(MNS!$AH$8=1,IF('C-MNS'!AW115="NS",100,IF('C-MNS'!AW115="N",10,IF('C-MNS'!AW115="c",1,0))),0)</f>
        <v>0</v>
      </c>
      <c r="AX115" s="81">
        <f>IF(MNS!$AH$8=2,IF('C-MNS'!AX115="NS",100,IF('C-MNS'!AX115="N",10,IF('C-MNS'!AX115="c",1,0))),0)</f>
        <v>0</v>
      </c>
      <c r="AY115" s="81">
        <f>IF(MNS!$AH$8=3,IF('C-MNS'!AY115="NS",100,IF('C-MNS'!AY115="N",10,IF('C-MNS'!AY115="c",1,0))),0)</f>
        <v>0</v>
      </c>
      <c r="AZ115" s="259">
        <f t="shared" si="0"/>
        <v>0</v>
      </c>
      <c r="BA115" s="259">
        <f t="shared" si="1"/>
        <v>0</v>
      </c>
      <c r="BB115" s="259">
        <f t="shared" si="2"/>
        <v>0</v>
      </c>
      <c r="BC115" s="259">
        <f t="shared" si="3"/>
        <v>0</v>
      </c>
      <c r="BD115" s="254">
        <f>IF(AZ115&gt;0,IF(Perf_potenziale!AZ115&gt;0,IF(BA115&gt;=1,1,IF(BB115&gt;=Perf_potenziale!BB115,1,IF(BB115&gt;0,0.5,IF(BC115&gt;0,0.3,0)))),0),0)</f>
        <v>0</v>
      </c>
      <c r="BE115" s="254"/>
      <c r="BF115" s="269"/>
      <c r="BG115" s="39"/>
      <c r="BH115" s="39"/>
      <c r="BI115" s="39"/>
      <c r="BJ115" s="99"/>
      <c r="BK115" s="39"/>
      <c r="BL115" s="39"/>
    </row>
    <row r="116" spans="1:64" ht="15.75" customHeight="1">
      <c r="A116" s="526"/>
      <c r="B116" s="501"/>
      <c r="C116" s="573"/>
      <c r="D116" s="575"/>
      <c r="E116" s="321" t="s">
        <v>377</v>
      </c>
      <c r="F116" s="307" t="s">
        <v>517</v>
      </c>
      <c r="G116" s="271">
        <f>IF(MNS!$B$8=1,IF('C-MNS'!G116="NS",100,IF('C-MNS'!G116="N",10,IF('C-MNS'!G116="c",1,0))),0)</f>
        <v>0</v>
      </c>
      <c r="H116" s="271">
        <f>IF(MNS!$B$8=2,IF('C-MNS'!H116="NS",100,IF('C-MNS'!H116="N",10,IF('C-MNS'!H116="c",1,0))),0)</f>
        <v>0</v>
      </c>
      <c r="I116" s="271">
        <f>IF(MNS!B$8=3,IF('C-MNS'!I116="NS",100,IF('C-MNS'!I116="N",10,IF('C-MNS'!I116="c",1,0))),0)</f>
        <v>0</v>
      </c>
      <c r="J116" s="271">
        <f>IF(MNS!$C$8=1,IF('C-MNS'!J116="NS",100,IF('C-MNS'!J116="N",10,IF('C-MNS'!J116="c",1,0))),0)</f>
        <v>0</v>
      </c>
      <c r="K116" s="271">
        <f>IF(MNS!$C$8=2,IF('C-MNS'!K116="NS",100,IF('C-MNS'!K116="N",10,IF('C-MNS'!K116="c",1,0))),0)</f>
        <v>0</v>
      </c>
      <c r="L116" s="271">
        <f>IF(MNS!C$8=3,IF('C-MNS'!L116="NS",100,IF('C-MNS'!L116="N",10,IF('C-MNS'!L116="c",1,0))),0)</f>
        <v>0</v>
      </c>
      <c r="M116" s="271">
        <f>IF(MNS!$D$8=1,IF('C-MNS'!M116="NS",100,IF('C-MNS'!M116="N",10,IF('C-MNS'!M116="c",1,0))),0)</f>
        <v>0</v>
      </c>
      <c r="N116" s="271">
        <f>IF(MNS!$D$8=2,IF('C-MNS'!N116="NS",100,IF('C-MNS'!N116="N",10,IF('C-MNS'!N116="c",1,0))),0)</f>
        <v>0</v>
      </c>
      <c r="O116" s="271">
        <f>IF(MNS!D$8=3,IF('C-MNS'!O116="NS",100,IF('C-MNS'!O116="N",10,IF('C-MNS'!O116="c",1,0))),0)</f>
        <v>0</v>
      </c>
      <c r="P116" s="271">
        <f>IF(MNS!$E$8=1,IF('C-MNS'!P116="NS",100,IF('C-MNS'!P116="N",10,IF('C-MNS'!P116="c",1,0))),0)</f>
        <v>0</v>
      </c>
      <c r="Q116" s="271">
        <f>IF(MNS!$E$8=2,IF('C-MNS'!Q116="NS",100,IF('C-MNS'!Q116="N",10,IF('C-MNS'!Q116="c",1,0))),0)</f>
        <v>0</v>
      </c>
      <c r="R116" s="271">
        <f>IF(MNS!E$8=3,IF('C-MNS'!R116="NS",100,IF('C-MNS'!R116="N",10,IF('C-MNS'!R116="c",1,0))),0)</f>
        <v>0</v>
      </c>
      <c r="S116" s="271">
        <f>IF(MNS!$F$8=1,IF('C-MNS'!S116="NS",100,IF('C-MNS'!S116="N",10,IF('C-MNS'!S116="c",1,0))),0)</f>
        <v>0</v>
      </c>
      <c r="T116" s="271">
        <f>IF(MNS!$F$8=2,IF('C-MNS'!T116="NS",100,IF('C-MNS'!T116="N",10,IF('C-MNS'!T116="c",1,0))),0)</f>
        <v>0</v>
      </c>
      <c r="U116" s="271">
        <f>IF(MNS!F$8=3,IF('C-MNS'!U116="NS",100,IF('C-MNS'!U116="N",10,IF('C-MNS'!U116="c",1,0))),0)</f>
        <v>0</v>
      </c>
      <c r="V116" s="271">
        <f>IF(MNS!$G$8=1,IF('C-MNS'!V116="NS",100,IF('C-MNS'!V116="N",10,IF('C-MNS'!V116="c",1,0))),0)</f>
        <v>0</v>
      </c>
      <c r="W116" s="271">
        <f>IF(MNS!$G$8=2,IF('C-MNS'!W116="NS",100,IF('C-MNS'!W116="N",10,IF('C-MNS'!W116="c",1,0))),0)</f>
        <v>0</v>
      </c>
      <c r="X116" s="271">
        <f>IF(MNS!G$8=3,IF('C-MNS'!X116="NS",100,IF('C-MNS'!X116="N",10,IF('C-MNS'!X116="c",1,0))),0)</f>
        <v>0</v>
      </c>
      <c r="Y116" s="271">
        <f>IF(MNS!$H$8=1,IF('C-MNS'!Y116="NS",100,IF('C-MNS'!Y116="N",10,IF('C-MNS'!Y116="c",1,0))),0)</f>
        <v>0</v>
      </c>
      <c r="Z116" s="271">
        <f>IF(MNS!$H$8=2,IF('C-MNS'!Z116="NS",100,IF('C-MNS'!Z116="N",10,IF('C-MNS'!Z116="c",1,0))),0)</f>
        <v>0</v>
      </c>
      <c r="AA116" s="271">
        <f>IF(MNS!H$8=3,IF('C-MNS'!AA116="NS",100,IF('C-MNS'!AA116="N",10,IF('C-MNS'!AA116="c",1,0))),0)</f>
        <v>0</v>
      </c>
      <c r="AB116" s="271">
        <f>IF(MNS!$I$8=1,IF('C-MNS'!AB116="NS",100,IF('C-MNS'!AB116="N",10,IF('C-MNS'!AB116="c",1,0))),0)</f>
        <v>0</v>
      </c>
      <c r="AC116" s="271">
        <f>IF(MNS!$I$8=2,IF('C-MNS'!AC116="NS",100,IF('C-MNS'!AC116="N",10,IF('C-MNS'!AC116="c",1,0))),0)</f>
        <v>0</v>
      </c>
      <c r="AD116" s="271">
        <f>IF(MNS!I$8=3,IF('C-MNS'!AD116="NS",100,IF('C-MNS'!AD116="N",10,IF('C-MNS'!AD116="c",1,0))),0)</f>
        <v>0</v>
      </c>
      <c r="AE116" s="271">
        <f>IF(MNS!$J$8=1,IF('C-MNS'!AE116="NS",100,IF('C-MNS'!AE116="N",10,IF('C-MNS'!AE116="c",1,0))),0)</f>
        <v>0</v>
      </c>
      <c r="AF116" s="271">
        <f>IF(MNS!$J$8=2,IF('C-MNS'!AF116="NS",100,IF('C-MNS'!AF116="N",10,IF('C-MNS'!AF116="c",1,0))),0)</f>
        <v>0</v>
      </c>
      <c r="AG116" s="271">
        <f>IF(MNS!J$8=3,IF('C-MNS'!AG116="NS",100,IF('C-MNS'!AG116="N",10,IF('C-MNS'!AG116="c",1,0))),0)</f>
        <v>0</v>
      </c>
      <c r="AH116" s="271">
        <f>IF(MNS!$K$8=1,IF('C-MNS'!AH116="NS",100,IF('C-MNS'!AH116="N",10,IF('C-MNS'!AH116="c",1,0))),0)</f>
        <v>0</v>
      </c>
      <c r="AI116" s="271">
        <f>IF(MNS!$K$8=2,IF('C-MNS'!AI116="NS",100,IF('C-MNS'!AI116="N",10,IF('C-MNS'!AI116="c",1,0))),0)</f>
        <v>0</v>
      </c>
      <c r="AJ116" s="271">
        <f>IF(MNS!K$8=3,IF('C-MNS'!AJ116="NS",100,IF('C-MNS'!AJ116="N",10,IF('C-MNS'!AJ116="c",1,0))),0)</f>
        <v>0</v>
      </c>
      <c r="AK116" s="271">
        <f>IF(MNS!$L$8=1,IF('C-MNS'!AK116="NS",100,IF('C-MNS'!AK116="N",10,IF('C-MNS'!AK116="c",1,0))),0)</f>
        <v>0</v>
      </c>
      <c r="AL116" s="271">
        <f>IF(MNS!$L$8=2,IF('C-MNS'!AL116="NS",100,IF('C-MNS'!AL116="N",10,IF('C-MNS'!AL116="c",1,0))),0)</f>
        <v>0</v>
      </c>
      <c r="AM116" s="271">
        <f>IF(MNS!L$8=3,IF('C-MNS'!AM116="NS",100,IF('C-MNS'!AM116="N",10,IF('C-MNS'!AM116="c",1,0))),0)</f>
        <v>0</v>
      </c>
      <c r="AN116" s="271">
        <f>IF(MNS!$M$8=1,IF('C-MNS'!AN116="NS",100,IF('C-MNS'!AN116="N",10,IF('C-MNS'!AN116="c",1,0))),0)</f>
        <v>0</v>
      </c>
      <c r="AO116" s="271">
        <f>IF(MNS!$M$8=2,IF('C-MNS'!AO116="NS",100,IF('C-MNS'!AO116="N",10,IF('C-MNS'!AO116="c",1,0))),0)</f>
        <v>0</v>
      </c>
      <c r="AP116" s="271">
        <f>IF(MNS!M$8=3,IF('C-MNS'!AP116="NS",100,IF('C-MNS'!AP116="N",10,IF('C-MNS'!AP116="c",1,0))),0)</f>
        <v>0</v>
      </c>
      <c r="AQ116" s="271">
        <f>IF(MNS!$O$8=1,IF('C-MNS'!AQ116="NS",100,IF('C-MNS'!AQ116="N",10,IF('C-MNS'!AQ116="c",1,0))),0)</f>
        <v>0</v>
      </c>
      <c r="AR116" s="271">
        <f>IF(MNS!$O$8=2,IF('C-MNS'!AR116="NS",100,IF('C-MNS'!AR116="N",10,IF('C-MNS'!AR116="c",1,0))),0)</f>
        <v>0</v>
      </c>
      <c r="AS116" s="271">
        <f>IF(MNS!O$8=3,IF('C-MNS'!AS116="NS",100,IF('C-MNS'!AS116="N",10,IF('C-MNS'!AS116="c",1,0))),0)</f>
        <v>0</v>
      </c>
      <c r="AT116" s="271">
        <f>IF(MNS!$Z$8=1,IF('C-MNS'!AT116="NS",100,IF('C-MNS'!AT116="N",10,IF('C-MNS'!AT116="c",1,0))),0)</f>
        <v>0</v>
      </c>
      <c r="AU116" s="271">
        <f>IF(MNS!$Z$8=2,IF('C-MNS'!AU116="NS",100,IF('C-MNS'!AU116="N",10,IF('C-MNS'!AU116="c",1,0))),0)</f>
        <v>0</v>
      </c>
      <c r="AV116" s="271">
        <f>IF(MNS!Z$8=3,IF('C-MNS'!AV116="NS",100,IF('C-MNS'!AV116="N",10,IF('C-MNS'!AV116="c",1,0))),0)</f>
        <v>0</v>
      </c>
      <c r="AW116" s="271">
        <f>IF(MNS!$AH$8=1,IF('C-MNS'!AW116="NS",100,IF('C-MNS'!AW116="N",10,IF('C-MNS'!AW116="c",1,0))),0)</f>
        <v>0</v>
      </c>
      <c r="AX116" s="271">
        <f>IF(MNS!$AH$8=2,IF('C-MNS'!AX116="NS",100,IF('C-MNS'!AX116="N",10,IF('C-MNS'!AX116="c",1,0))),0)</f>
        <v>0</v>
      </c>
      <c r="AY116" s="271">
        <f>IF(MNS!$AH$8=3,IF('C-MNS'!AY116="NS",100,IF('C-MNS'!AY116="N",10,IF('C-MNS'!AY116="c",1,0))),0)</f>
        <v>0</v>
      </c>
      <c r="AZ116" s="272">
        <f t="shared" si="0"/>
        <v>0</v>
      </c>
      <c r="BA116" s="272">
        <f t="shared" si="1"/>
        <v>0</v>
      </c>
      <c r="BB116" s="272">
        <f t="shared" si="2"/>
        <v>0</v>
      </c>
      <c r="BC116" s="272">
        <f t="shared" si="3"/>
        <v>0</v>
      </c>
      <c r="BD116" s="257">
        <f>IF(AZ116&gt;0,IF(Perf_potenziale!AZ116&gt;0,IF(BA116&gt;=1,1,IF(BB116&gt;=Perf_potenziale!BB116,1,IF(BB116&gt;0,0.5,IF(BC116&gt;0,0.3,0)))),0),0)</f>
        <v>0</v>
      </c>
      <c r="BE116" s="257">
        <f>IF(BD116=1,3,IF(BD115=1,2,IF(BD114=1,1,0)))</f>
        <v>0</v>
      </c>
      <c r="BF116" s="273">
        <f>IF(BE116=0,BD116+BD115*0.1+BD114*0.01,0)</f>
        <v>0</v>
      </c>
      <c r="BG116" s="105">
        <f t="shared" ref="BG116:BH116" si="16">BE113+BE116</f>
        <v>0</v>
      </c>
      <c r="BH116" s="105">
        <f t="shared" si="16"/>
        <v>0</v>
      </c>
      <c r="BI116" s="106">
        <f>IF(BG116=6,3,IF(BG116&gt;=4,2,IF(BG116&gt;=2,1,0)))</f>
        <v>0</v>
      </c>
      <c r="BJ116" s="106">
        <f>IF(BI116&gt;0,BI116,BH116)</f>
        <v>0</v>
      </c>
      <c r="BK116" s="105">
        <v>1</v>
      </c>
      <c r="BL116" s="105">
        <f>BJ116*BK116</f>
        <v>0</v>
      </c>
    </row>
    <row r="117" spans="1:64" ht="15.75" customHeight="1">
      <c r="A117" s="128"/>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c r="AT117" s="128"/>
      <c r="AU117" s="128"/>
      <c r="AV117" s="128"/>
      <c r="AW117" s="128"/>
      <c r="AX117" s="128"/>
      <c r="AY117" s="128"/>
      <c r="AZ117" s="128"/>
      <c r="BA117" s="128"/>
      <c r="BB117" s="128"/>
      <c r="BC117" s="128"/>
      <c r="BD117" s="128"/>
      <c r="BE117" s="128"/>
      <c r="BF117" s="128"/>
      <c r="BG117" s="128"/>
      <c r="BH117" s="128"/>
      <c r="BI117" s="128"/>
      <c r="BJ117" s="28"/>
      <c r="BK117" s="28"/>
      <c r="BL117" s="28"/>
    </row>
    <row r="118" spans="1:64" ht="15.75" customHeight="1">
      <c r="A118" s="128"/>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28"/>
      <c r="AM118" s="128"/>
      <c r="AN118" s="128"/>
      <c r="AO118" s="128"/>
      <c r="AP118" s="128"/>
      <c r="AQ118" s="128"/>
      <c r="AR118" s="128"/>
      <c r="AS118" s="128"/>
      <c r="AT118" s="128"/>
      <c r="AU118" s="128"/>
      <c r="AV118" s="128"/>
      <c r="AW118" s="128"/>
      <c r="AX118" s="128"/>
      <c r="AY118" s="128"/>
      <c r="AZ118" s="128"/>
      <c r="BA118" s="128"/>
      <c r="BB118" s="128"/>
      <c r="BC118" s="128"/>
      <c r="BD118" s="128"/>
      <c r="BE118" s="128"/>
      <c r="BF118" s="128"/>
      <c r="BG118" s="128"/>
      <c r="BH118" s="128"/>
      <c r="BI118" s="128"/>
      <c r="BJ118" s="28"/>
      <c r="BK118" s="28"/>
      <c r="BL118" s="28"/>
    </row>
    <row r="119" spans="1:64" ht="15.75" customHeight="1">
      <c r="A119" s="128"/>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28"/>
      <c r="AX119" s="128"/>
      <c r="AY119" s="128"/>
      <c r="AZ119" s="128"/>
      <c r="BA119" s="128"/>
      <c r="BB119" s="128"/>
      <c r="BC119" s="128"/>
      <c r="BD119" s="128"/>
      <c r="BE119" s="128"/>
      <c r="BF119" s="128"/>
      <c r="BG119" s="128"/>
      <c r="BH119" s="128"/>
      <c r="BI119" s="128"/>
      <c r="BJ119" s="28"/>
      <c r="BK119" s="28"/>
      <c r="BL119" s="28"/>
    </row>
    <row r="120" spans="1:64" ht="15.75" customHeight="1">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28"/>
      <c r="BK120" s="28"/>
      <c r="BL120" s="28"/>
    </row>
    <row r="121" spans="1:64" ht="15.75" customHeight="1">
      <c r="A121" s="128"/>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28"/>
      <c r="BK121" s="28"/>
      <c r="BL121" s="28"/>
    </row>
    <row r="122" spans="1:64" ht="15.75" customHeight="1">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c r="AX122" s="128"/>
      <c r="AY122" s="128"/>
      <c r="AZ122" s="128"/>
      <c r="BA122" s="128"/>
      <c r="BB122" s="128"/>
      <c r="BC122" s="128"/>
      <c r="BD122" s="128"/>
      <c r="BE122" s="128"/>
      <c r="BF122" s="128"/>
      <c r="BG122" s="128"/>
      <c r="BH122" s="128"/>
      <c r="BI122" s="128"/>
      <c r="BJ122" s="28"/>
      <c r="BK122" s="28"/>
      <c r="BL122" s="28"/>
    </row>
    <row r="123" spans="1:64" ht="15.75" customHeight="1">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28"/>
      <c r="AX123" s="128"/>
      <c r="AY123" s="128"/>
      <c r="AZ123" s="128"/>
      <c r="BA123" s="128"/>
      <c r="BB123" s="128"/>
      <c r="BC123" s="128"/>
      <c r="BD123" s="128"/>
      <c r="BE123" s="128"/>
      <c r="BF123" s="128"/>
      <c r="BG123" s="128"/>
      <c r="BH123" s="128"/>
      <c r="BI123" s="128"/>
      <c r="BJ123" s="28"/>
      <c r="BK123" s="28"/>
      <c r="BL123" s="28"/>
    </row>
    <row r="124" spans="1:64" ht="15.75" customHeight="1">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c r="AT124" s="128"/>
      <c r="AU124" s="128"/>
      <c r="AV124" s="128"/>
      <c r="AW124" s="128"/>
      <c r="AX124" s="128"/>
      <c r="AY124" s="128"/>
      <c r="AZ124" s="128"/>
      <c r="BA124" s="128"/>
      <c r="BB124" s="128"/>
      <c r="BC124" s="128"/>
      <c r="BD124" s="128"/>
      <c r="BE124" s="128"/>
      <c r="BF124" s="128"/>
      <c r="BG124" s="128"/>
      <c r="BH124" s="128"/>
      <c r="BI124" s="128"/>
      <c r="BJ124" s="28"/>
      <c r="BK124" s="28"/>
      <c r="BL124" s="28"/>
    </row>
    <row r="125" spans="1:64" ht="15.75" customHeight="1">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c r="AM125" s="128"/>
      <c r="AN125" s="128"/>
      <c r="AO125" s="128"/>
      <c r="AP125" s="128"/>
      <c r="AQ125" s="128"/>
      <c r="AR125" s="128"/>
      <c r="AS125" s="128"/>
      <c r="AT125" s="128"/>
      <c r="AU125" s="128"/>
      <c r="AV125" s="128"/>
      <c r="AW125" s="128"/>
      <c r="AX125" s="128"/>
      <c r="AY125" s="128"/>
      <c r="AZ125" s="128"/>
      <c r="BA125" s="128"/>
      <c r="BB125" s="128"/>
      <c r="BC125" s="128"/>
      <c r="BD125" s="128"/>
      <c r="BE125" s="128"/>
      <c r="BF125" s="128"/>
      <c r="BG125" s="128"/>
      <c r="BH125" s="128"/>
      <c r="BI125" s="128"/>
      <c r="BJ125" s="28"/>
      <c r="BK125" s="28"/>
      <c r="BL125" s="28"/>
    </row>
    <row r="126" spans="1:64" ht="15.75" customHeight="1">
      <c r="A126" s="128"/>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c r="AG126" s="128"/>
      <c r="AH126" s="128"/>
      <c r="AI126" s="128"/>
      <c r="AJ126" s="128"/>
      <c r="AK126" s="128"/>
      <c r="AL126" s="128"/>
      <c r="AM126" s="128"/>
      <c r="AN126" s="128"/>
      <c r="AO126" s="128"/>
      <c r="AP126" s="128"/>
      <c r="AQ126" s="128"/>
      <c r="AR126" s="128"/>
      <c r="AS126" s="128"/>
      <c r="AT126" s="128"/>
      <c r="AU126" s="128"/>
      <c r="AV126" s="128"/>
      <c r="AW126" s="128"/>
      <c r="AX126" s="128"/>
      <c r="AY126" s="128"/>
      <c r="AZ126" s="128"/>
      <c r="BA126" s="128"/>
      <c r="BB126" s="128"/>
      <c r="BC126" s="128"/>
      <c r="BD126" s="128"/>
      <c r="BE126" s="128"/>
      <c r="BF126" s="128"/>
      <c r="BG126" s="128"/>
      <c r="BH126" s="128"/>
      <c r="BI126" s="128"/>
      <c r="BJ126" s="28"/>
      <c r="BK126" s="28"/>
      <c r="BL126" s="28"/>
    </row>
    <row r="127" spans="1:64" ht="15.75" customHeight="1">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8"/>
      <c r="AM127" s="128"/>
      <c r="AN127" s="128"/>
      <c r="AO127" s="128"/>
      <c r="AP127" s="128"/>
      <c r="AQ127" s="128"/>
      <c r="AR127" s="128"/>
      <c r="AS127" s="128"/>
      <c r="AT127" s="128"/>
      <c r="AU127" s="128"/>
      <c r="AV127" s="128"/>
      <c r="AW127" s="128"/>
      <c r="AX127" s="128"/>
      <c r="AY127" s="128"/>
      <c r="AZ127" s="128"/>
      <c r="BA127" s="128"/>
      <c r="BB127" s="128"/>
      <c r="BC127" s="128"/>
      <c r="BD127" s="128"/>
      <c r="BE127" s="128"/>
      <c r="BF127" s="128"/>
      <c r="BG127" s="128"/>
      <c r="BH127" s="128"/>
      <c r="BI127" s="128"/>
      <c r="BJ127" s="28"/>
      <c r="BK127" s="28"/>
      <c r="BL127" s="28"/>
    </row>
    <row r="128" spans="1:64" ht="15.75" customHeight="1">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28"/>
      <c r="AM128" s="128"/>
      <c r="AN128" s="128"/>
      <c r="AO128" s="128"/>
      <c r="AP128" s="128"/>
      <c r="AQ128" s="128"/>
      <c r="AR128" s="128"/>
      <c r="AS128" s="128"/>
      <c r="AT128" s="128"/>
      <c r="AU128" s="128"/>
      <c r="AV128" s="128"/>
      <c r="AW128" s="128"/>
      <c r="AX128" s="128"/>
      <c r="AY128" s="128"/>
      <c r="AZ128" s="128"/>
      <c r="BA128" s="128"/>
      <c r="BB128" s="128"/>
      <c r="BC128" s="128"/>
      <c r="BD128" s="128"/>
      <c r="BE128" s="128"/>
      <c r="BF128" s="128"/>
      <c r="BG128" s="128"/>
      <c r="BH128" s="128"/>
      <c r="BI128" s="128"/>
      <c r="BJ128" s="28"/>
      <c r="BK128" s="28"/>
      <c r="BL128" s="28"/>
    </row>
    <row r="129" spans="62:64" ht="15.75" customHeight="1">
      <c r="BJ129" s="28"/>
      <c r="BK129" s="28"/>
      <c r="BL129" s="28"/>
    </row>
    <row r="130" spans="62:64" ht="15.75" customHeight="1">
      <c r="BJ130" s="28"/>
      <c r="BK130" s="28"/>
      <c r="BL130" s="28"/>
    </row>
    <row r="131" spans="62:64" ht="15.75" customHeight="1">
      <c r="BJ131" s="28"/>
      <c r="BK131" s="28"/>
      <c r="BL131" s="28"/>
    </row>
    <row r="132" spans="62:64" ht="15.75" customHeight="1">
      <c r="BJ132" s="28"/>
      <c r="BK132" s="28"/>
      <c r="BL132" s="28"/>
    </row>
    <row r="133" spans="62:64" ht="15.75" customHeight="1">
      <c r="BJ133" s="28"/>
      <c r="BK133" s="28"/>
      <c r="BL133" s="28"/>
    </row>
    <row r="134" spans="62:64" ht="15.75" customHeight="1">
      <c r="BJ134" s="28"/>
      <c r="BK134" s="28"/>
      <c r="BL134" s="28"/>
    </row>
    <row r="135" spans="62:64" ht="15.75" customHeight="1">
      <c r="BJ135" s="28"/>
      <c r="BK135" s="28"/>
      <c r="BL135" s="28"/>
    </row>
    <row r="136" spans="62:64" ht="15.75" customHeight="1">
      <c r="BJ136" s="28"/>
      <c r="BK136" s="28"/>
      <c r="BL136" s="28"/>
    </row>
    <row r="137" spans="62:64" ht="15.75" customHeight="1">
      <c r="BJ137" s="28"/>
      <c r="BK137" s="28"/>
      <c r="BL137" s="28"/>
    </row>
    <row r="138" spans="62:64" ht="15.75" customHeight="1">
      <c r="BJ138" s="28"/>
      <c r="BK138" s="28"/>
      <c r="BL138" s="28"/>
    </row>
    <row r="139" spans="62:64" ht="15.75" customHeight="1">
      <c r="BJ139" s="28"/>
      <c r="BK139" s="28"/>
      <c r="BL139" s="28"/>
    </row>
    <row r="140" spans="62:64" ht="15.75" customHeight="1">
      <c r="BJ140" s="28"/>
      <c r="BK140" s="28"/>
      <c r="BL140" s="28"/>
    </row>
    <row r="141" spans="62:64" ht="15.75" customHeight="1">
      <c r="BJ141" s="28"/>
      <c r="BK141" s="28"/>
      <c r="BL141" s="28"/>
    </row>
    <row r="142" spans="62:64" ht="15.75" customHeight="1">
      <c r="BJ142" s="28"/>
      <c r="BK142" s="28"/>
      <c r="BL142" s="28"/>
    </row>
    <row r="143" spans="62:64" ht="15.75" customHeight="1">
      <c r="BJ143" s="28"/>
      <c r="BK143" s="28"/>
      <c r="BL143" s="28"/>
    </row>
    <row r="144" spans="62:64" ht="15.75" customHeight="1">
      <c r="BJ144" s="28"/>
      <c r="BK144" s="28"/>
      <c r="BL144" s="28"/>
    </row>
    <row r="145" spans="62:64" ht="15.75" customHeight="1">
      <c r="BJ145" s="28"/>
      <c r="BK145" s="28"/>
      <c r="BL145" s="28"/>
    </row>
    <row r="146" spans="62:64" ht="15.75" customHeight="1">
      <c r="BJ146" s="28"/>
      <c r="BK146" s="28"/>
      <c r="BL146" s="28"/>
    </row>
    <row r="147" spans="62:64" ht="15.75" customHeight="1">
      <c r="BJ147" s="28"/>
      <c r="BK147" s="28"/>
      <c r="BL147" s="28"/>
    </row>
    <row r="148" spans="62:64" ht="15.75" customHeight="1">
      <c r="BJ148" s="28"/>
      <c r="BK148" s="28"/>
      <c r="BL148" s="28"/>
    </row>
    <row r="149" spans="62:64" ht="15.75" customHeight="1">
      <c r="BJ149" s="28"/>
      <c r="BK149" s="28"/>
      <c r="BL149" s="28"/>
    </row>
    <row r="150" spans="62:64" ht="15.75" customHeight="1">
      <c r="BJ150" s="28"/>
      <c r="BK150" s="28"/>
      <c r="BL150" s="28"/>
    </row>
    <row r="151" spans="62:64" ht="15.75" customHeight="1">
      <c r="BJ151" s="28"/>
      <c r="BK151" s="28"/>
      <c r="BL151" s="28"/>
    </row>
    <row r="152" spans="62:64" ht="15.75" customHeight="1">
      <c r="BJ152" s="28"/>
      <c r="BK152" s="28"/>
      <c r="BL152" s="28"/>
    </row>
    <row r="153" spans="62:64" ht="15.75" customHeight="1">
      <c r="BJ153" s="28"/>
      <c r="BK153" s="28"/>
      <c r="BL153" s="28"/>
    </row>
    <row r="154" spans="62:64" ht="15.75" customHeight="1">
      <c r="BJ154" s="28"/>
      <c r="BK154" s="28"/>
      <c r="BL154" s="28"/>
    </row>
    <row r="155" spans="62:64" ht="15.75" customHeight="1">
      <c r="BJ155" s="28"/>
      <c r="BK155" s="28"/>
      <c r="BL155" s="28"/>
    </row>
    <row r="156" spans="62:64" ht="15.75" customHeight="1">
      <c r="BJ156" s="28"/>
      <c r="BK156" s="28"/>
      <c r="BL156" s="28"/>
    </row>
    <row r="157" spans="62:64" ht="15.75" customHeight="1">
      <c r="BJ157" s="28"/>
      <c r="BK157" s="28"/>
      <c r="BL157" s="28"/>
    </row>
    <row r="158" spans="62:64" ht="15.75" customHeight="1">
      <c r="BJ158" s="28"/>
      <c r="BK158" s="28"/>
      <c r="BL158" s="28"/>
    </row>
    <row r="159" spans="62:64" ht="15.75" customHeight="1">
      <c r="BJ159" s="28"/>
      <c r="BK159" s="28"/>
      <c r="BL159" s="28"/>
    </row>
    <row r="160" spans="62:64" ht="15.75" customHeight="1">
      <c r="BJ160" s="28"/>
      <c r="BK160" s="28"/>
      <c r="BL160" s="28"/>
    </row>
    <row r="161" spans="62:64" ht="15.75" customHeight="1">
      <c r="BJ161" s="28"/>
      <c r="BK161" s="28"/>
      <c r="BL161" s="28"/>
    </row>
    <row r="162" spans="62:64" ht="15.75" customHeight="1">
      <c r="BJ162" s="28"/>
      <c r="BK162" s="28"/>
      <c r="BL162" s="28"/>
    </row>
    <row r="163" spans="62:64" ht="15.75" customHeight="1">
      <c r="BJ163" s="28"/>
      <c r="BK163" s="28"/>
      <c r="BL163" s="28"/>
    </row>
    <row r="164" spans="62:64" ht="15.75" customHeight="1">
      <c r="BJ164" s="28"/>
      <c r="BK164" s="28"/>
      <c r="BL164" s="28"/>
    </row>
    <row r="165" spans="62:64" ht="15.75" customHeight="1">
      <c r="BJ165" s="28"/>
      <c r="BK165" s="28"/>
      <c r="BL165" s="28"/>
    </row>
    <row r="166" spans="62:64" ht="15.75" customHeight="1">
      <c r="BJ166" s="28"/>
      <c r="BK166" s="28"/>
      <c r="BL166" s="28"/>
    </row>
    <row r="167" spans="62:64" ht="15.75" customHeight="1">
      <c r="BJ167" s="28"/>
      <c r="BK167" s="28"/>
      <c r="BL167" s="28"/>
    </row>
    <row r="168" spans="62:64" ht="15.75" customHeight="1">
      <c r="BJ168" s="28"/>
      <c r="BK168" s="28"/>
      <c r="BL168" s="28"/>
    </row>
    <row r="169" spans="62:64" ht="15.75" customHeight="1">
      <c r="BJ169" s="28"/>
      <c r="BK169" s="28"/>
      <c r="BL169" s="28"/>
    </row>
    <row r="170" spans="62:64" ht="15.75" customHeight="1">
      <c r="BJ170" s="28"/>
      <c r="BK170" s="28"/>
      <c r="BL170" s="28"/>
    </row>
    <row r="171" spans="62:64" ht="15.75" customHeight="1">
      <c r="BJ171" s="28"/>
      <c r="BK171" s="28"/>
      <c r="BL171" s="28"/>
    </row>
    <row r="172" spans="62:64" ht="15.75" customHeight="1">
      <c r="BJ172" s="28"/>
      <c r="BK172" s="28"/>
      <c r="BL172" s="28"/>
    </row>
    <row r="173" spans="62:64" ht="15.75" customHeight="1">
      <c r="BJ173" s="28"/>
      <c r="BK173" s="28"/>
      <c r="BL173" s="28"/>
    </row>
    <row r="174" spans="62:64" ht="15.75" customHeight="1">
      <c r="BJ174" s="28"/>
      <c r="BK174" s="28"/>
      <c r="BL174" s="28"/>
    </row>
    <row r="175" spans="62:64" ht="15.75" customHeight="1">
      <c r="BJ175" s="28"/>
      <c r="BK175" s="28"/>
      <c r="BL175" s="28"/>
    </row>
    <row r="176" spans="62:64" ht="15.75" customHeight="1">
      <c r="BJ176" s="28"/>
      <c r="BK176" s="28"/>
      <c r="BL176" s="28"/>
    </row>
    <row r="177" spans="62:64" ht="15.75" customHeight="1">
      <c r="BJ177" s="28"/>
      <c r="BK177" s="28"/>
      <c r="BL177" s="28"/>
    </row>
    <row r="178" spans="62:64" ht="15.75" customHeight="1">
      <c r="BJ178" s="28"/>
      <c r="BK178" s="28"/>
      <c r="BL178" s="28"/>
    </row>
    <row r="179" spans="62:64" ht="15.75" customHeight="1">
      <c r="BJ179" s="28"/>
      <c r="BK179" s="28"/>
      <c r="BL179" s="28"/>
    </row>
    <row r="180" spans="62:64" ht="15.75" customHeight="1">
      <c r="BJ180" s="28"/>
      <c r="BK180" s="28"/>
      <c r="BL180" s="28"/>
    </row>
    <row r="181" spans="62:64" ht="15.75" customHeight="1">
      <c r="BJ181" s="28"/>
      <c r="BK181" s="28"/>
      <c r="BL181" s="28"/>
    </row>
    <row r="182" spans="62:64" ht="15.75" customHeight="1">
      <c r="BJ182" s="28"/>
      <c r="BK182" s="28"/>
      <c r="BL182" s="28"/>
    </row>
    <row r="183" spans="62:64" ht="15.75" customHeight="1">
      <c r="BJ183" s="28"/>
      <c r="BK183" s="28"/>
      <c r="BL183" s="28"/>
    </row>
    <row r="184" spans="62:64" ht="15.75" customHeight="1">
      <c r="BJ184" s="28"/>
      <c r="BK184" s="28"/>
      <c r="BL184" s="28"/>
    </row>
    <row r="185" spans="62:64" ht="15.75" customHeight="1">
      <c r="BJ185" s="28"/>
      <c r="BK185" s="28"/>
      <c r="BL185" s="28"/>
    </row>
    <row r="186" spans="62:64" ht="15.75" customHeight="1">
      <c r="BJ186" s="28"/>
      <c r="BK186" s="28"/>
      <c r="BL186" s="28"/>
    </row>
    <row r="187" spans="62:64" ht="15.75" customHeight="1">
      <c r="BJ187" s="28"/>
      <c r="BK187" s="28"/>
      <c r="BL187" s="28"/>
    </row>
    <row r="188" spans="62:64" ht="15.75" customHeight="1">
      <c r="BJ188" s="28"/>
      <c r="BK188" s="28"/>
      <c r="BL188" s="28"/>
    </row>
    <row r="189" spans="62:64" ht="15.75" customHeight="1">
      <c r="BJ189" s="28"/>
      <c r="BK189" s="28"/>
      <c r="BL189" s="28"/>
    </row>
    <row r="190" spans="62:64" ht="15.75" customHeight="1">
      <c r="BJ190" s="28"/>
      <c r="BK190" s="28"/>
      <c r="BL190" s="28"/>
    </row>
    <row r="191" spans="62:64" ht="15.75" customHeight="1">
      <c r="BJ191" s="28"/>
      <c r="BK191" s="28"/>
      <c r="BL191" s="28"/>
    </row>
    <row r="192" spans="62:64" ht="15.75" customHeight="1">
      <c r="BJ192" s="28"/>
      <c r="BK192" s="28"/>
      <c r="BL192" s="28"/>
    </row>
    <row r="193" spans="62:64" ht="15.75" customHeight="1">
      <c r="BJ193" s="28"/>
      <c r="BK193" s="28"/>
      <c r="BL193" s="28"/>
    </row>
    <row r="194" spans="62:64" ht="15.75" customHeight="1">
      <c r="BJ194" s="28"/>
      <c r="BK194" s="28"/>
      <c r="BL194" s="28"/>
    </row>
    <row r="195" spans="62:64" ht="15.75" customHeight="1">
      <c r="BJ195" s="28"/>
      <c r="BK195" s="28"/>
      <c r="BL195" s="28"/>
    </row>
    <row r="196" spans="62:64" ht="15.75" customHeight="1">
      <c r="BJ196" s="28"/>
      <c r="BK196" s="28"/>
      <c r="BL196" s="28"/>
    </row>
    <row r="197" spans="62:64" ht="15.75" customHeight="1">
      <c r="BJ197" s="28"/>
      <c r="BK197" s="28"/>
      <c r="BL197" s="28"/>
    </row>
    <row r="198" spans="62:64" ht="15.75" customHeight="1">
      <c r="BJ198" s="28"/>
      <c r="BK198" s="28"/>
      <c r="BL198" s="28"/>
    </row>
    <row r="199" spans="62:64" ht="15.75" customHeight="1">
      <c r="BJ199" s="28"/>
      <c r="BK199" s="28"/>
      <c r="BL199" s="28"/>
    </row>
    <row r="200" spans="62:64" ht="15.75" customHeight="1">
      <c r="BJ200" s="28"/>
      <c r="BK200" s="28"/>
      <c r="BL200" s="28"/>
    </row>
    <row r="201" spans="62:64" ht="15.75" customHeight="1">
      <c r="BJ201" s="28"/>
      <c r="BK201" s="28"/>
      <c r="BL201" s="28"/>
    </row>
    <row r="202" spans="62:64" ht="15.75" customHeight="1">
      <c r="BJ202" s="28"/>
      <c r="BK202" s="28"/>
      <c r="BL202" s="28"/>
    </row>
    <row r="203" spans="62:64" ht="15.75" customHeight="1">
      <c r="BJ203" s="28"/>
      <c r="BK203" s="28"/>
      <c r="BL203" s="28"/>
    </row>
    <row r="204" spans="62:64" ht="15.75" customHeight="1">
      <c r="BJ204" s="28"/>
      <c r="BK204" s="28"/>
      <c r="BL204" s="28"/>
    </row>
    <row r="205" spans="62:64" ht="15.75" customHeight="1">
      <c r="BJ205" s="28"/>
      <c r="BK205" s="28"/>
      <c r="BL205" s="28"/>
    </row>
    <row r="206" spans="62:64" ht="15.75" customHeight="1">
      <c r="BJ206" s="28"/>
      <c r="BK206" s="28"/>
      <c r="BL206" s="28"/>
    </row>
    <row r="207" spans="62:64" ht="15.75" customHeight="1">
      <c r="BJ207" s="28"/>
      <c r="BK207" s="28"/>
      <c r="BL207" s="28"/>
    </row>
    <row r="208" spans="62:64" ht="15.75" customHeight="1">
      <c r="BJ208" s="28"/>
      <c r="BK208" s="28"/>
      <c r="BL208" s="28"/>
    </row>
    <row r="209" spans="62:64" ht="15.75" customHeight="1">
      <c r="BJ209" s="28"/>
      <c r="BK209" s="28"/>
      <c r="BL209" s="28"/>
    </row>
    <row r="210" spans="62:64" ht="15.75" customHeight="1">
      <c r="BJ210" s="28"/>
      <c r="BK210" s="28"/>
      <c r="BL210" s="28"/>
    </row>
    <row r="211" spans="62:64" ht="15.75" customHeight="1">
      <c r="BJ211" s="28"/>
      <c r="BK211" s="28"/>
      <c r="BL211" s="28"/>
    </row>
    <row r="212" spans="62:64" ht="15.75" customHeight="1">
      <c r="BJ212" s="28"/>
      <c r="BK212" s="28"/>
      <c r="BL212" s="28"/>
    </row>
    <row r="213" spans="62:64" ht="15.75" customHeight="1">
      <c r="BJ213" s="28"/>
      <c r="BK213" s="28"/>
      <c r="BL213" s="28"/>
    </row>
    <row r="214" spans="62:64" ht="15.75" customHeight="1">
      <c r="BJ214" s="28"/>
      <c r="BK214" s="28"/>
      <c r="BL214" s="28"/>
    </row>
    <row r="215" spans="62:64" ht="15.75" customHeight="1">
      <c r="BJ215" s="28"/>
      <c r="BK215" s="28"/>
      <c r="BL215" s="28"/>
    </row>
    <row r="216" spans="62:64" ht="15.75" customHeight="1">
      <c r="BJ216" s="28"/>
      <c r="BK216" s="28"/>
      <c r="BL216" s="28"/>
    </row>
    <row r="217" spans="62:64" ht="15.75" customHeight="1">
      <c r="BJ217" s="28"/>
      <c r="BK217" s="28"/>
      <c r="BL217" s="28"/>
    </row>
    <row r="218" spans="62:64" ht="15.75" customHeight="1">
      <c r="BJ218" s="28"/>
      <c r="BK218" s="28"/>
      <c r="BL218" s="28"/>
    </row>
    <row r="219" spans="62:64" ht="15.75" customHeight="1">
      <c r="BJ219" s="28"/>
      <c r="BK219" s="28"/>
      <c r="BL219" s="28"/>
    </row>
    <row r="220" spans="62:64" ht="15.75" customHeight="1">
      <c r="BJ220" s="28"/>
      <c r="BK220" s="28"/>
      <c r="BL220" s="28"/>
    </row>
    <row r="221" spans="62:64" ht="15.75" customHeight="1">
      <c r="BJ221" s="28"/>
      <c r="BK221" s="28"/>
      <c r="BL221" s="28"/>
    </row>
    <row r="222" spans="62:64" ht="15.75" customHeight="1">
      <c r="BJ222" s="28"/>
      <c r="BK222" s="28"/>
      <c r="BL222" s="28"/>
    </row>
    <row r="223" spans="62:64" ht="15.75" customHeight="1">
      <c r="BJ223" s="28"/>
      <c r="BK223" s="28"/>
      <c r="BL223" s="28"/>
    </row>
    <row r="224" spans="62:64" ht="15.75" customHeight="1">
      <c r="BJ224" s="28"/>
      <c r="BK224" s="28"/>
      <c r="BL224" s="28"/>
    </row>
    <row r="225" spans="62:64" ht="15.75" customHeight="1">
      <c r="BJ225" s="28"/>
      <c r="BK225" s="28"/>
      <c r="BL225" s="28"/>
    </row>
    <row r="226" spans="62:64" ht="15.75" customHeight="1">
      <c r="BJ226" s="28"/>
      <c r="BK226" s="28"/>
      <c r="BL226" s="28"/>
    </row>
    <row r="227" spans="62:64" ht="15.75" customHeight="1">
      <c r="BJ227" s="28"/>
      <c r="BK227" s="28"/>
      <c r="BL227" s="28"/>
    </row>
    <row r="228" spans="62:64" ht="15.75" customHeight="1">
      <c r="BJ228" s="28"/>
      <c r="BK228" s="28"/>
      <c r="BL228" s="28"/>
    </row>
    <row r="229" spans="62:64" ht="15.75" customHeight="1">
      <c r="BJ229" s="28"/>
      <c r="BK229" s="28"/>
      <c r="BL229" s="28"/>
    </row>
    <row r="230" spans="62:64" ht="15.75" customHeight="1">
      <c r="BJ230" s="28"/>
      <c r="BK230" s="28"/>
      <c r="BL230" s="28"/>
    </row>
    <row r="231" spans="62:64" ht="15.75" customHeight="1">
      <c r="BJ231" s="28"/>
      <c r="BK231" s="28"/>
      <c r="BL231" s="28"/>
    </row>
    <row r="232" spans="62:64" ht="15.75" customHeight="1">
      <c r="BJ232" s="28"/>
      <c r="BK232" s="28"/>
      <c r="BL232" s="28"/>
    </row>
    <row r="233" spans="62:64" ht="15.75" customHeight="1">
      <c r="BJ233" s="28"/>
      <c r="BK233" s="28"/>
      <c r="BL233" s="28"/>
    </row>
    <row r="234" spans="62:64" ht="15.75" customHeight="1">
      <c r="BJ234" s="28"/>
      <c r="BK234" s="28"/>
      <c r="BL234" s="28"/>
    </row>
    <row r="235" spans="62:64" ht="15.75" customHeight="1">
      <c r="BJ235" s="28"/>
      <c r="BK235" s="28"/>
      <c r="BL235" s="28"/>
    </row>
    <row r="236" spans="62:64" ht="15.75" customHeight="1">
      <c r="BJ236" s="28"/>
      <c r="BK236" s="28"/>
      <c r="BL236" s="28"/>
    </row>
    <row r="237" spans="62:64" ht="15.75" customHeight="1">
      <c r="BJ237" s="28"/>
      <c r="BK237" s="28"/>
      <c r="BL237" s="28"/>
    </row>
    <row r="238" spans="62:64" ht="15.75" customHeight="1">
      <c r="BJ238" s="28"/>
      <c r="BK238" s="28"/>
      <c r="BL238" s="28"/>
    </row>
    <row r="239" spans="62:64" ht="15.75" customHeight="1">
      <c r="BJ239" s="28"/>
      <c r="BK239" s="28"/>
      <c r="BL239" s="28"/>
    </row>
    <row r="240" spans="62:64" ht="15.75" customHeight="1">
      <c r="BJ240" s="28"/>
      <c r="BK240" s="28"/>
      <c r="BL240" s="28"/>
    </row>
    <row r="241" spans="62:64" ht="15.75" customHeight="1">
      <c r="BJ241" s="28"/>
      <c r="BK241" s="28"/>
      <c r="BL241" s="28"/>
    </row>
    <row r="242" spans="62:64" ht="15.75" customHeight="1">
      <c r="BJ242" s="28"/>
      <c r="BK242" s="28"/>
      <c r="BL242" s="28"/>
    </row>
    <row r="243" spans="62:64" ht="15.75" customHeight="1">
      <c r="BJ243" s="28"/>
      <c r="BK243" s="28"/>
      <c r="BL243" s="28"/>
    </row>
    <row r="244" spans="62:64" ht="15.75" customHeight="1">
      <c r="BJ244" s="28"/>
      <c r="BK244" s="28"/>
      <c r="BL244" s="28"/>
    </row>
    <row r="245" spans="62:64" ht="15.75" customHeight="1">
      <c r="BJ245" s="28"/>
      <c r="BK245" s="28"/>
      <c r="BL245" s="28"/>
    </row>
    <row r="246" spans="62:64" ht="15.75" customHeight="1">
      <c r="BJ246" s="28"/>
      <c r="BK246" s="28"/>
      <c r="BL246" s="28"/>
    </row>
    <row r="247" spans="62:64" ht="15.75" customHeight="1">
      <c r="BJ247" s="28"/>
      <c r="BK247" s="28"/>
      <c r="BL247" s="28"/>
    </row>
    <row r="248" spans="62:64" ht="15.75" customHeight="1">
      <c r="BJ248" s="28"/>
      <c r="BK248" s="28"/>
      <c r="BL248" s="28"/>
    </row>
    <row r="249" spans="62:64" ht="15.75" customHeight="1">
      <c r="BJ249" s="28"/>
      <c r="BK249" s="28"/>
      <c r="BL249" s="28"/>
    </row>
    <row r="250" spans="62:64" ht="15.75" customHeight="1">
      <c r="BJ250" s="28"/>
      <c r="BK250" s="28"/>
      <c r="BL250" s="28"/>
    </row>
    <row r="251" spans="62:64" ht="15.75" customHeight="1">
      <c r="BJ251" s="28"/>
      <c r="BK251" s="28"/>
      <c r="BL251" s="28"/>
    </row>
    <row r="252" spans="62:64" ht="15.75" customHeight="1">
      <c r="BJ252" s="28"/>
      <c r="BK252" s="28"/>
      <c r="BL252" s="28"/>
    </row>
    <row r="253" spans="62:64" ht="15.75" customHeight="1">
      <c r="BJ253" s="28"/>
      <c r="BK253" s="28"/>
      <c r="BL253" s="28"/>
    </row>
    <row r="254" spans="62:64" ht="15.75" customHeight="1">
      <c r="BJ254" s="28"/>
      <c r="BK254" s="28"/>
      <c r="BL254" s="28"/>
    </row>
    <row r="255" spans="62:64" ht="15.75" customHeight="1">
      <c r="BJ255" s="28"/>
      <c r="BK255" s="28"/>
      <c r="BL255" s="28"/>
    </row>
    <row r="256" spans="62:64" ht="15.75" customHeight="1">
      <c r="BJ256" s="28"/>
      <c r="BK256" s="28"/>
      <c r="BL256" s="28"/>
    </row>
    <row r="257" spans="62:64" ht="15.75" customHeight="1">
      <c r="BJ257" s="28"/>
      <c r="BK257" s="28"/>
      <c r="BL257" s="28"/>
    </row>
    <row r="258" spans="62:64" ht="15.75" customHeight="1">
      <c r="BJ258" s="28"/>
      <c r="BK258" s="28"/>
      <c r="BL258" s="28"/>
    </row>
    <row r="259" spans="62:64" ht="15.75" customHeight="1">
      <c r="BJ259" s="28"/>
      <c r="BK259" s="28"/>
      <c r="BL259" s="28"/>
    </row>
    <row r="260" spans="62:64" ht="15.75" customHeight="1">
      <c r="BJ260" s="28"/>
      <c r="BK260" s="28"/>
      <c r="BL260" s="28"/>
    </row>
    <row r="261" spans="62:64" ht="15.75" customHeight="1">
      <c r="BJ261" s="28"/>
      <c r="BK261" s="28"/>
      <c r="BL261" s="28"/>
    </row>
    <row r="262" spans="62:64" ht="15.75" customHeight="1">
      <c r="BJ262" s="28"/>
      <c r="BK262" s="28"/>
      <c r="BL262" s="28"/>
    </row>
    <row r="263" spans="62:64" ht="15.75" customHeight="1">
      <c r="BJ263" s="28"/>
      <c r="BK263" s="28"/>
      <c r="BL263" s="28"/>
    </row>
    <row r="264" spans="62:64" ht="15.75" customHeight="1">
      <c r="BJ264" s="28"/>
      <c r="BK264" s="28"/>
      <c r="BL264" s="28"/>
    </row>
    <row r="265" spans="62:64" ht="15.75" customHeight="1">
      <c r="BJ265" s="28"/>
      <c r="BK265" s="28"/>
      <c r="BL265" s="28"/>
    </row>
    <row r="266" spans="62:64" ht="15.75" customHeight="1">
      <c r="BJ266" s="28"/>
      <c r="BK266" s="28"/>
      <c r="BL266" s="28"/>
    </row>
    <row r="267" spans="62:64" ht="15.75" customHeight="1">
      <c r="BJ267" s="28"/>
      <c r="BK267" s="28"/>
      <c r="BL267" s="28"/>
    </row>
    <row r="268" spans="62:64" ht="15.75" customHeight="1">
      <c r="BJ268" s="28"/>
      <c r="BK268" s="28"/>
      <c r="BL268" s="28"/>
    </row>
    <row r="269" spans="62:64" ht="15.75" customHeight="1">
      <c r="BJ269" s="28"/>
      <c r="BK269" s="28"/>
      <c r="BL269" s="28"/>
    </row>
    <row r="270" spans="62:64" ht="15.75" customHeight="1">
      <c r="BJ270" s="28"/>
      <c r="BK270" s="28"/>
      <c r="BL270" s="28"/>
    </row>
    <row r="271" spans="62:64" ht="15.75" customHeight="1">
      <c r="BJ271" s="28"/>
      <c r="BK271" s="28"/>
      <c r="BL271" s="28"/>
    </row>
    <row r="272" spans="62:64" ht="15.75" customHeight="1">
      <c r="BJ272" s="28"/>
      <c r="BK272" s="28"/>
      <c r="BL272" s="28"/>
    </row>
    <row r="273" spans="62:64" ht="15.75" customHeight="1">
      <c r="BJ273" s="28"/>
      <c r="BK273" s="28"/>
      <c r="BL273" s="28"/>
    </row>
    <row r="274" spans="62:64" ht="15.75" customHeight="1">
      <c r="BJ274" s="28"/>
      <c r="BK274" s="28"/>
      <c r="BL274" s="28"/>
    </row>
    <row r="275" spans="62:64" ht="15.75" customHeight="1">
      <c r="BJ275" s="28"/>
      <c r="BK275" s="28"/>
      <c r="BL275" s="28"/>
    </row>
    <row r="276" spans="62:64" ht="15.75" customHeight="1">
      <c r="BJ276" s="28"/>
      <c r="BK276" s="28"/>
      <c r="BL276" s="28"/>
    </row>
    <row r="277" spans="62:64" ht="15.75" customHeight="1">
      <c r="BJ277" s="28"/>
      <c r="BK277" s="28"/>
      <c r="BL277" s="28"/>
    </row>
    <row r="278" spans="62:64" ht="15.75" customHeight="1">
      <c r="BJ278" s="28"/>
      <c r="BK278" s="28"/>
      <c r="BL278" s="28"/>
    </row>
    <row r="279" spans="62:64" ht="15.75" customHeight="1">
      <c r="BJ279" s="28"/>
      <c r="BK279" s="28"/>
      <c r="BL279" s="28"/>
    </row>
    <row r="280" spans="62:64" ht="15.75" customHeight="1">
      <c r="BJ280" s="28"/>
      <c r="BK280" s="28"/>
      <c r="BL280" s="28"/>
    </row>
    <row r="281" spans="62:64" ht="15.75" customHeight="1">
      <c r="BJ281" s="28"/>
      <c r="BK281" s="28"/>
      <c r="BL281" s="28"/>
    </row>
    <row r="282" spans="62:64" ht="15.75" customHeight="1">
      <c r="BJ282" s="28"/>
      <c r="BK282" s="28"/>
      <c r="BL282" s="28"/>
    </row>
    <row r="283" spans="62:64" ht="15.75" customHeight="1">
      <c r="BJ283" s="28"/>
      <c r="BK283" s="28"/>
      <c r="BL283" s="28"/>
    </row>
    <row r="284" spans="62:64" ht="15.75" customHeight="1">
      <c r="BJ284" s="28"/>
      <c r="BK284" s="28"/>
      <c r="BL284" s="28"/>
    </row>
    <row r="285" spans="62:64" ht="15.75" customHeight="1">
      <c r="BJ285" s="28"/>
      <c r="BK285" s="28"/>
      <c r="BL285" s="28"/>
    </row>
    <row r="286" spans="62:64" ht="15.75" customHeight="1">
      <c r="BJ286" s="28"/>
      <c r="BK286" s="28"/>
      <c r="BL286" s="28"/>
    </row>
    <row r="287" spans="62:64" ht="15.75" customHeight="1">
      <c r="BJ287" s="28"/>
      <c r="BK287" s="28"/>
      <c r="BL287" s="28"/>
    </row>
    <row r="288" spans="62:64" ht="15.75" customHeight="1">
      <c r="BJ288" s="28"/>
      <c r="BK288" s="28"/>
      <c r="BL288" s="28"/>
    </row>
    <row r="289" spans="62:64" ht="15.75" customHeight="1">
      <c r="BJ289" s="28"/>
      <c r="BK289" s="28"/>
      <c r="BL289" s="28"/>
    </row>
    <row r="290" spans="62:64" ht="15.75" customHeight="1">
      <c r="BJ290" s="28"/>
      <c r="BK290" s="28"/>
      <c r="BL290" s="28"/>
    </row>
    <row r="291" spans="62:64" ht="15.75" customHeight="1">
      <c r="BJ291" s="28"/>
      <c r="BK291" s="28"/>
      <c r="BL291" s="28"/>
    </row>
    <row r="292" spans="62:64" ht="15.75" customHeight="1">
      <c r="BJ292" s="28"/>
      <c r="BK292" s="28"/>
      <c r="BL292" s="28"/>
    </row>
    <row r="293" spans="62:64" ht="15.75" customHeight="1">
      <c r="BJ293" s="28"/>
      <c r="BK293" s="28"/>
      <c r="BL293" s="28"/>
    </row>
    <row r="294" spans="62:64" ht="15.75" customHeight="1">
      <c r="BJ294" s="28"/>
      <c r="BK294" s="28"/>
      <c r="BL294" s="28"/>
    </row>
    <row r="295" spans="62:64" ht="15.75" customHeight="1">
      <c r="BJ295" s="28"/>
      <c r="BK295" s="28"/>
      <c r="BL295" s="28"/>
    </row>
    <row r="296" spans="62:64" ht="15.75" customHeight="1">
      <c r="BJ296" s="28"/>
      <c r="BK296" s="28"/>
      <c r="BL296" s="28"/>
    </row>
    <row r="297" spans="62:64" ht="15.75" customHeight="1">
      <c r="BJ297" s="28"/>
      <c r="BK297" s="28"/>
      <c r="BL297" s="28"/>
    </row>
    <row r="298" spans="62:64" ht="15.75" customHeight="1">
      <c r="BJ298" s="28"/>
      <c r="BK298" s="28"/>
      <c r="BL298" s="28"/>
    </row>
    <row r="299" spans="62:64" ht="15.75" customHeight="1">
      <c r="BJ299" s="28"/>
      <c r="BK299" s="28"/>
      <c r="BL299" s="28"/>
    </row>
    <row r="300" spans="62:64" ht="15.75" customHeight="1">
      <c r="BJ300" s="28"/>
      <c r="BK300" s="28"/>
      <c r="BL300" s="28"/>
    </row>
    <row r="301" spans="62:64" ht="15.75" customHeight="1">
      <c r="BJ301" s="28"/>
      <c r="BK301" s="28"/>
      <c r="BL301" s="28"/>
    </row>
    <row r="302" spans="62:64" ht="15.75" customHeight="1">
      <c r="BJ302" s="28"/>
      <c r="BK302" s="28"/>
      <c r="BL302" s="28"/>
    </row>
    <row r="303" spans="62:64" ht="15.75" customHeight="1">
      <c r="BJ303" s="28"/>
      <c r="BK303" s="28"/>
      <c r="BL303" s="28"/>
    </row>
    <row r="304" spans="62:64" ht="15.75" customHeight="1">
      <c r="BJ304" s="28"/>
      <c r="BK304" s="28"/>
      <c r="BL304" s="28"/>
    </row>
    <row r="305" spans="62:64" ht="15.75" customHeight="1">
      <c r="BJ305" s="28"/>
      <c r="BK305" s="28"/>
      <c r="BL305" s="28"/>
    </row>
    <row r="306" spans="62:64" ht="15.75" customHeight="1">
      <c r="BJ306" s="28"/>
      <c r="BK306" s="28"/>
      <c r="BL306" s="28"/>
    </row>
    <row r="307" spans="62:64" ht="15.75" customHeight="1">
      <c r="BJ307" s="28"/>
      <c r="BK307" s="28"/>
      <c r="BL307" s="28"/>
    </row>
    <row r="308" spans="62:64" ht="15.75" customHeight="1">
      <c r="BJ308" s="28"/>
      <c r="BK308" s="28"/>
      <c r="BL308" s="28"/>
    </row>
    <row r="309" spans="62:64" ht="15.75" customHeight="1">
      <c r="BJ309" s="28"/>
      <c r="BK309" s="28"/>
      <c r="BL309" s="28"/>
    </row>
    <row r="310" spans="62:64" ht="15.75" customHeight="1">
      <c r="BJ310" s="28"/>
      <c r="BK310" s="28"/>
      <c r="BL310" s="28"/>
    </row>
    <row r="311" spans="62:64" ht="15.75" customHeight="1">
      <c r="BJ311" s="28"/>
      <c r="BK311" s="28"/>
      <c r="BL311" s="28"/>
    </row>
    <row r="312" spans="62:64" ht="15.75" customHeight="1">
      <c r="BJ312" s="28"/>
      <c r="BK312" s="28"/>
      <c r="BL312" s="28"/>
    </row>
    <row r="313" spans="62:64" ht="15.75" customHeight="1">
      <c r="BJ313" s="28"/>
      <c r="BK313" s="28"/>
      <c r="BL313" s="28"/>
    </row>
    <row r="314" spans="62:64" ht="15.75" customHeight="1">
      <c r="BJ314" s="28"/>
      <c r="BK314" s="28"/>
      <c r="BL314" s="28"/>
    </row>
    <row r="315" spans="62:64" ht="15.75" customHeight="1">
      <c r="BJ315" s="28"/>
      <c r="BK315" s="28"/>
      <c r="BL315" s="28"/>
    </row>
    <row r="316" spans="62:64" ht="15.75" customHeight="1">
      <c r="BJ316" s="28"/>
      <c r="BK316" s="28"/>
      <c r="BL316" s="28"/>
    </row>
    <row r="317" spans="62:64" ht="15.75" customHeight="1">
      <c r="BJ317" s="28"/>
      <c r="BK317" s="28"/>
      <c r="BL317" s="28"/>
    </row>
    <row r="318" spans="62:64" ht="15.75" customHeight="1">
      <c r="BJ318" s="28"/>
      <c r="BK318" s="28"/>
      <c r="BL318" s="28"/>
    </row>
    <row r="319" spans="62:64" ht="15.75" customHeight="1">
      <c r="BJ319" s="28"/>
      <c r="BK319" s="28"/>
      <c r="BL319" s="28"/>
    </row>
    <row r="320" spans="62:64" ht="15.75" customHeight="1">
      <c r="BJ320" s="28"/>
      <c r="BK320" s="28"/>
      <c r="BL320" s="28"/>
    </row>
    <row r="321" spans="62:64" ht="15.75" customHeight="1">
      <c r="BJ321" s="28"/>
      <c r="BK321" s="28"/>
      <c r="BL321" s="28"/>
    </row>
    <row r="322" spans="62:64" ht="15.75" customHeight="1">
      <c r="BJ322" s="28"/>
      <c r="BK322" s="28"/>
      <c r="BL322" s="28"/>
    </row>
    <row r="323" spans="62:64" ht="15.75" customHeight="1">
      <c r="BJ323" s="28"/>
      <c r="BK323" s="28"/>
      <c r="BL323" s="28"/>
    </row>
    <row r="324" spans="62:64" ht="15.75" customHeight="1">
      <c r="BJ324" s="28"/>
      <c r="BK324" s="28"/>
      <c r="BL324" s="28"/>
    </row>
    <row r="325" spans="62:64" ht="15.75" customHeight="1">
      <c r="BJ325" s="28"/>
      <c r="BK325" s="28"/>
      <c r="BL325" s="28"/>
    </row>
    <row r="326" spans="62:64" ht="15.75" customHeight="1">
      <c r="BJ326" s="28"/>
      <c r="BK326" s="28"/>
      <c r="BL326" s="28"/>
    </row>
    <row r="327" spans="62:64" ht="15.75" customHeight="1">
      <c r="BJ327" s="28"/>
      <c r="BK327" s="28"/>
      <c r="BL327" s="28"/>
    </row>
    <row r="328" spans="62:64" ht="15.75" customHeight="1">
      <c r="BJ328" s="28"/>
      <c r="BK328" s="28"/>
      <c r="BL328" s="28"/>
    </row>
    <row r="329" spans="62:64" ht="15.75" customHeight="1">
      <c r="BJ329" s="28"/>
      <c r="BK329" s="28"/>
      <c r="BL329" s="28"/>
    </row>
    <row r="330" spans="62:64" ht="15.75" customHeight="1">
      <c r="BJ330" s="28"/>
      <c r="BK330" s="28"/>
      <c r="BL330" s="28"/>
    </row>
    <row r="331" spans="62:64" ht="15.75" customHeight="1">
      <c r="BJ331" s="28"/>
      <c r="BK331" s="28"/>
      <c r="BL331" s="28"/>
    </row>
    <row r="332" spans="62:64" ht="15.75" customHeight="1">
      <c r="BJ332" s="28"/>
      <c r="BK332" s="28"/>
      <c r="BL332" s="28"/>
    </row>
    <row r="333" spans="62:64" ht="15.75" customHeight="1">
      <c r="BJ333" s="28"/>
      <c r="BK333" s="28"/>
      <c r="BL333" s="28"/>
    </row>
    <row r="334" spans="62:64" ht="15.75" customHeight="1">
      <c r="BJ334" s="28"/>
      <c r="BK334" s="28"/>
      <c r="BL334" s="28"/>
    </row>
    <row r="335" spans="62:64" ht="15.75" customHeight="1">
      <c r="BJ335" s="28"/>
      <c r="BK335" s="28"/>
      <c r="BL335" s="28"/>
    </row>
    <row r="336" spans="62:64" ht="15.75" customHeight="1">
      <c r="BJ336" s="28"/>
      <c r="BK336" s="28"/>
      <c r="BL336" s="28"/>
    </row>
    <row r="337" spans="62:64" ht="15.75" customHeight="1">
      <c r="BJ337" s="28"/>
      <c r="BK337" s="28"/>
      <c r="BL337" s="28"/>
    </row>
    <row r="338" spans="62:64" ht="15.75" customHeight="1">
      <c r="BJ338" s="28"/>
      <c r="BK338" s="28"/>
      <c r="BL338" s="28"/>
    </row>
    <row r="339" spans="62:64" ht="15.75" customHeight="1">
      <c r="BJ339" s="28"/>
      <c r="BK339" s="28"/>
      <c r="BL339" s="28"/>
    </row>
    <row r="340" spans="62:64" ht="15.75" customHeight="1">
      <c r="BJ340" s="28"/>
      <c r="BK340" s="28"/>
      <c r="BL340" s="28"/>
    </row>
    <row r="341" spans="62:64" ht="15.75" customHeight="1">
      <c r="BJ341" s="28"/>
      <c r="BK341" s="28"/>
      <c r="BL341" s="28"/>
    </row>
    <row r="342" spans="62:64" ht="15.75" customHeight="1">
      <c r="BJ342" s="28"/>
      <c r="BK342" s="28"/>
      <c r="BL342" s="28"/>
    </row>
    <row r="343" spans="62:64" ht="15.75" customHeight="1">
      <c r="BJ343" s="28"/>
      <c r="BK343" s="28"/>
      <c r="BL343" s="28"/>
    </row>
    <row r="344" spans="62:64" ht="15.75" customHeight="1">
      <c r="BJ344" s="28"/>
      <c r="BK344" s="28"/>
      <c r="BL344" s="28"/>
    </row>
    <row r="345" spans="62:64" ht="15.75" customHeight="1">
      <c r="BJ345" s="28"/>
      <c r="BK345" s="28"/>
      <c r="BL345" s="28"/>
    </row>
    <row r="346" spans="62:64" ht="15.75" customHeight="1">
      <c r="BJ346" s="28"/>
      <c r="BK346" s="28"/>
      <c r="BL346" s="28"/>
    </row>
    <row r="347" spans="62:64" ht="15.75" customHeight="1">
      <c r="BJ347" s="28"/>
      <c r="BK347" s="28"/>
      <c r="BL347" s="28"/>
    </row>
    <row r="348" spans="62:64" ht="15.75" customHeight="1">
      <c r="BJ348" s="28"/>
      <c r="BK348" s="28"/>
      <c r="BL348" s="28"/>
    </row>
    <row r="349" spans="62:64" ht="15.75" customHeight="1">
      <c r="BJ349" s="28"/>
      <c r="BK349" s="28"/>
      <c r="BL349" s="28"/>
    </row>
    <row r="350" spans="62:64" ht="15.75" customHeight="1">
      <c r="BJ350" s="28"/>
      <c r="BK350" s="28"/>
      <c r="BL350" s="28"/>
    </row>
    <row r="351" spans="62:64" ht="15.75" customHeight="1">
      <c r="BJ351" s="28"/>
      <c r="BK351" s="28"/>
      <c r="BL351" s="28"/>
    </row>
    <row r="352" spans="62:64" ht="15.75" customHeight="1">
      <c r="BJ352" s="28"/>
      <c r="BK352" s="28"/>
      <c r="BL352" s="28"/>
    </row>
    <row r="353" spans="62:64" ht="15.75" customHeight="1">
      <c r="BJ353" s="28"/>
      <c r="BK353" s="28"/>
      <c r="BL353" s="28"/>
    </row>
    <row r="354" spans="62:64" ht="15.75" customHeight="1">
      <c r="BJ354" s="28"/>
      <c r="BK354" s="28"/>
      <c r="BL354" s="28"/>
    </row>
    <row r="355" spans="62:64" ht="15.75" customHeight="1">
      <c r="BJ355" s="28"/>
      <c r="BK355" s="28"/>
      <c r="BL355" s="28"/>
    </row>
    <row r="356" spans="62:64" ht="15.75" customHeight="1">
      <c r="BJ356" s="28"/>
      <c r="BK356" s="28"/>
      <c r="BL356" s="28"/>
    </row>
    <row r="357" spans="62:64" ht="15.75" customHeight="1">
      <c r="BJ357" s="28"/>
      <c r="BK357" s="28"/>
      <c r="BL357" s="28"/>
    </row>
    <row r="358" spans="62:64" ht="15.75" customHeight="1">
      <c r="BJ358" s="28"/>
      <c r="BK358" s="28"/>
      <c r="BL358" s="28"/>
    </row>
    <row r="359" spans="62:64" ht="15.75" customHeight="1">
      <c r="BJ359" s="28"/>
      <c r="BK359" s="28"/>
      <c r="BL359" s="28"/>
    </row>
    <row r="360" spans="62:64" ht="15.75" customHeight="1">
      <c r="BJ360" s="28"/>
      <c r="BK360" s="28"/>
      <c r="BL360" s="28"/>
    </row>
    <row r="361" spans="62:64" ht="15.75" customHeight="1">
      <c r="BJ361" s="28"/>
      <c r="BK361" s="28"/>
      <c r="BL361" s="28"/>
    </row>
    <row r="362" spans="62:64" ht="15.75" customHeight="1">
      <c r="BJ362" s="28"/>
      <c r="BK362" s="28"/>
      <c r="BL362" s="28"/>
    </row>
    <row r="363" spans="62:64" ht="15.75" customHeight="1">
      <c r="BJ363" s="28"/>
      <c r="BK363" s="28"/>
      <c r="BL363" s="28"/>
    </row>
    <row r="364" spans="62:64" ht="15.75" customHeight="1">
      <c r="BJ364" s="28"/>
      <c r="BK364" s="28"/>
      <c r="BL364" s="28"/>
    </row>
    <row r="365" spans="62:64" ht="15.75" customHeight="1">
      <c r="BJ365" s="28"/>
      <c r="BK365" s="28"/>
      <c r="BL365" s="28"/>
    </row>
    <row r="366" spans="62:64" ht="15.75" customHeight="1">
      <c r="BJ366" s="28"/>
      <c r="BK366" s="28"/>
      <c r="BL366" s="28"/>
    </row>
    <row r="367" spans="62:64" ht="15.75" customHeight="1">
      <c r="BJ367" s="28"/>
      <c r="BK367" s="28"/>
      <c r="BL367" s="28"/>
    </row>
    <row r="368" spans="62:64" ht="15.75" customHeight="1">
      <c r="BJ368" s="28"/>
      <c r="BK368" s="28"/>
      <c r="BL368" s="28"/>
    </row>
    <row r="369" spans="62:64" ht="15.75" customHeight="1">
      <c r="BJ369" s="28"/>
      <c r="BK369" s="28"/>
      <c r="BL369" s="28"/>
    </row>
    <row r="370" spans="62:64" ht="15.75" customHeight="1">
      <c r="BJ370" s="28"/>
      <c r="BK370" s="28"/>
      <c r="BL370" s="28"/>
    </row>
    <row r="371" spans="62:64" ht="15.75" customHeight="1">
      <c r="BJ371" s="28"/>
      <c r="BK371" s="28"/>
      <c r="BL371" s="28"/>
    </row>
    <row r="372" spans="62:64" ht="15.75" customHeight="1">
      <c r="BJ372" s="28"/>
      <c r="BK372" s="28"/>
      <c r="BL372" s="28"/>
    </row>
    <row r="373" spans="62:64" ht="15.75" customHeight="1">
      <c r="BJ373" s="28"/>
      <c r="BK373" s="28"/>
      <c r="BL373" s="28"/>
    </row>
    <row r="374" spans="62:64" ht="15.75" customHeight="1">
      <c r="BJ374" s="28"/>
      <c r="BK374" s="28"/>
      <c r="BL374" s="28"/>
    </row>
    <row r="375" spans="62:64" ht="15.75" customHeight="1">
      <c r="BJ375" s="28"/>
      <c r="BK375" s="28"/>
      <c r="BL375" s="28"/>
    </row>
    <row r="376" spans="62:64" ht="15.75" customHeight="1">
      <c r="BJ376" s="28"/>
      <c r="BK376" s="28"/>
      <c r="BL376" s="28"/>
    </row>
    <row r="377" spans="62:64" ht="15.75" customHeight="1">
      <c r="BJ377" s="28"/>
      <c r="BK377" s="28"/>
      <c r="BL377" s="28"/>
    </row>
    <row r="378" spans="62:64" ht="15.75" customHeight="1">
      <c r="BJ378" s="28"/>
      <c r="BK378" s="28"/>
      <c r="BL378" s="28"/>
    </row>
    <row r="379" spans="62:64" ht="15.75" customHeight="1">
      <c r="BJ379" s="28"/>
      <c r="BK379" s="28"/>
      <c r="BL379" s="28"/>
    </row>
    <row r="380" spans="62:64" ht="15.75" customHeight="1">
      <c r="BJ380" s="28"/>
      <c r="BK380" s="28"/>
      <c r="BL380" s="28"/>
    </row>
    <row r="381" spans="62:64" ht="15.75" customHeight="1">
      <c r="BJ381" s="28"/>
      <c r="BK381" s="28"/>
      <c r="BL381" s="28"/>
    </row>
    <row r="382" spans="62:64" ht="15.75" customHeight="1">
      <c r="BJ382" s="28"/>
      <c r="BK382" s="28"/>
      <c r="BL382" s="28"/>
    </row>
    <row r="383" spans="62:64" ht="15.75" customHeight="1">
      <c r="BJ383" s="28"/>
      <c r="BK383" s="28"/>
      <c r="BL383" s="28"/>
    </row>
    <row r="384" spans="62:64" ht="15.75" customHeight="1">
      <c r="BJ384" s="28"/>
      <c r="BK384" s="28"/>
      <c r="BL384" s="28"/>
    </row>
    <row r="385" spans="62:64" ht="15.75" customHeight="1">
      <c r="BJ385" s="28"/>
      <c r="BK385" s="28"/>
      <c r="BL385" s="28"/>
    </row>
    <row r="386" spans="62:64" ht="15.75" customHeight="1">
      <c r="BJ386" s="28"/>
      <c r="BK386" s="28"/>
      <c r="BL386" s="28"/>
    </row>
    <row r="387" spans="62:64" ht="15.75" customHeight="1">
      <c r="BJ387" s="28"/>
      <c r="BK387" s="28"/>
      <c r="BL387" s="28"/>
    </row>
    <row r="388" spans="62:64" ht="15.75" customHeight="1">
      <c r="BJ388" s="28"/>
      <c r="BK388" s="28"/>
      <c r="BL388" s="28"/>
    </row>
    <row r="389" spans="62:64" ht="15.75" customHeight="1">
      <c r="BJ389" s="28"/>
      <c r="BK389" s="28"/>
      <c r="BL389" s="28"/>
    </row>
    <row r="390" spans="62:64" ht="15.75" customHeight="1">
      <c r="BJ390" s="28"/>
      <c r="BK390" s="28"/>
      <c r="BL390" s="28"/>
    </row>
    <row r="391" spans="62:64" ht="15.75" customHeight="1">
      <c r="BJ391" s="28"/>
      <c r="BK391" s="28"/>
      <c r="BL391" s="28"/>
    </row>
    <row r="392" spans="62:64" ht="15.75" customHeight="1">
      <c r="BJ392" s="28"/>
      <c r="BK392" s="28"/>
      <c r="BL392" s="28"/>
    </row>
    <row r="393" spans="62:64" ht="15.75" customHeight="1">
      <c r="BJ393" s="28"/>
      <c r="BK393" s="28"/>
      <c r="BL393" s="28"/>
    </row>
    <row r="394" spans="62:64" ht="15.75" customHeight="1">
      <c r="BJ394" s="28"/>
      <c r="BK394" s="28"/>
      <c r="BL394" s="28"/>
    </row>
    <row r="395" spans="62:64" ht="15.75" customHeight="1">
      <c r="BJ395" s="28"/>
      <c r="BK395" s="28"/>
      <c r="BL395" s="28"/>
    </row>
    <row r="396" spans="62:64" ht="15.75" customHeight="1">
      <c r="BJ396" s="28"/>
      <c r="BK396" s="28"/>
      <c r="BL396" s="28"/>
    </row>
    <row r="397" spans="62:64" ht="15.75" customHeight="1">
      <c r="BJ397" s="28"/>
      <c r="BK397" s="28"/>
      <c r="BL397" s="28"/>
    </row>
    <row r="398" spans="62:64" ht="15.75" customHeight="1">
      <c r="BJ398" s="28"/>
      <c r="BK398" s="28"/>
      <c r="BL398" s="28"/>
    </row>
    <row r="399" spans="62:64" ht="15.75" customHeight="1">
      <c r="BJ399" s="28"/>
      <c r="BK399" s="28"/>
      <c r="BL399" s="28"/>
    </row>
    <row r="400" spans="62:64" ht="15.75" customHeight="1">
      <c r="BJ400" s="28"/>
      <c r="BK400" s="28"/>
      <c r="BL400" s="28"/>
    </row>
    <row r="401" spans="62:64" ht="15.75" customHeight="1">
      <c r="BJ401" s="28"/>
      <c r="BK401" s="28"/>
      <c r="BL401" s="28"/>
    </row>
    <row r="402" spans="62:64" ht="15.75" customHeight="1">
      <c r="BJ402" s="28"/>
      <c r="BK402" s="28"/>
      <c r="BL402" s="28"/>
    </row>
    <row r="403" spans="62:64" ht="15.75" customHeight="1">
      <c r="BJ403" s="28"/>
      <c r="BK403" s="28"/>
      <c r="BL403" s="28"/>
    </row>
    <row r="404" spans="62:64" ht="15.75" customHeight="1">
      <c r="BJ404" s="28"/>
      <c r="BK404" s="28"/>
      <c r="BL404" s="28"/>
    </row>
    <row r="405" spans="62:64" ht="15.75" customHeight="1">
      <c r="BJ405" s="28"/>
      <c r="BK405" s="28"/>
      <c r="BL405" s="28"/>
    </row>
    <row r="406" spans="62:64" ht="15.75" customHeight="1">
      <c r="BJ406" s="28"/>
      <c r="BK406" s="28"/>
      <c r="BL406" s="28"/>
    </row>
    <row r="407" spans="62:64" ht="15.75" customHeight="1">
      <c r="BJ407" s="28"/>
      <c r="BK407" s="28"/>
      <c r="BL407" s="28"/>
    </row>
    <row r="408" spans="62:64" ht="15.75" customHeight="1">
      <c r="BJ408" s="28"/>
      <c r="BK408" s="28"/>
      <c r="BL408" s="28"/>
    </row>
    <row r="409" spans="62:64" ht="15.75" customHeight="1">
      <c r="BJ409" s="28"/>
      <c r="BK409" s="28"/>
      <c r="BL409" s="28"/>
    </row>
    <row r="410" spans="62:64" ht="15.75" customHeight="1">
      <c r="BJ410" s="28"/>
      <c r="BK410" s="28"/>
      <c r="BL410" s="28"/>
    </row>
    <row r="411" spans="62:64" ht="15.75" customHeight="1">
      <c r="BJ411" s="28"/>
      <c r="BK411" s="28"/>
      <c r="BL411" s="28"/>
    </row>
    <row r="412" spans="62:64" ht="15.75" customHeight="1">
      <c r="BJ412" s="28"/>
      <c r="BK412" s="28"/>
      <c r="BL412" s="28"/>
    </row>
    <row r="413" spans="62:64" ht="15.75" customHeight="1">
      <c r="BJ413" s="28"/>
      <c r="BK413" s="28"/>
      <c r="BL413" s="28"/>
    </row>
    <row r="414" spans="62:64" ht="15.75" customHeight="1">
      <c r="BJ414" s="28"/>
      <c r="BK414" s="28"/>
      <c r="BL414" s="28"/>
    </row>
    <row r="415" spans="62:64" ht="15.75" customHeight="1">
      <c r="BJ415" s="28"/>
      <c r="BK415" s="28"/>
      <c r="BL415" s="28"/>
    </row>
    <row r="416" spans="62:64" ht="15.75" customHeight="1">
      <c r="BJ416" s="28"/>
      <c r="BK416" s="28"/>
      <c r="BL416" s="28"/>
    </row>
    <row r="417" spans="62:64" ht="15.75" customHeight="1">
      <c r="BJ417" s="28"/>
      <c r="BK417" s="28"/>
      <c r="BL417" s="28"/>
    </row>
    <row r="418" spans="62:64" ht="15.75" customHeight="1">
      <c r="BJ418" s="28"/>
      <c r="BK418" s="28"/>
      <c r="BL418" s="28"/>
    </row>
    <row r="419" spans="62:64" ht="15.75" customHeight="1">
      <c r="BJ419" s="28"/>
      <c r="BK419" s="28"/>
      <c r="BL419" s="28"/>
    </row>
    <row r="420" spans="62:64" ht="15.75" customHeight="1">
      <c r="BJ420" s="28"/>
      <c r="BK420" s="28"/>
      <c r="BL420" s="28"/>
    </row>
    <row r="421" spans="62:64" ht="15.75" customHeight="1">
      <c r="BJ421" s="28"/>
      <c r="BK421" s="28"/>
      <c r="BL421" s="28"/>
    </row>
    <row r="422" spans="62:64" ht="15.75" customHeight="1">
      <c r="BJ422" s="28"/>
      <c r="BK422" s="28"/>
      <c r="BL422" s="28"/>
    </row>
    <row r="423" spans="62:64" ht="15.75" customHeight="1">
      <c r="BJ423" s="28"/>
      <c r="BK423" s="28"/>
      <c r="BL423" s="28"/>
    </row>
    <row r="424" spans="62:64" ht="15.75" customHeight="1">
      <c r="BJ424" s="28"/>
      <c r="BK424" s="28"/>
      <c r="BL424" s="28"/>
    </row>
    <row r="425" spans="62:64" ht="15.75" customHeight="1">
      <c r="BJ425" s="28"/>
      <c r="BK425" s="28"/>
      <c r="BL425" s="28"/>
    </row>
    <row r="426" spans="62:64" ht="15.75" customHeight="1">
      <c r="BJ426" s="28"/>
      <c r="BK426" s="28"/>
      <c r="BL426" s="28"/>
    </row>
    <row r="427" spans="62:64" ht="15.75" customHeight="1">
      <c r="BJ427" s="28"/>
      <c r="BK427" s="28"/>
      <c r="BL427" s="28"/>
    </row>
    <row r="428" spans="62:64" ht="15.75" customHeight="1">
      <c r="BJ428" s="28"/>
      <c r="BK428" s="28"/>
      <c r="BL428" s="28"/>
    </row>
    <row r="429" spans="62:64" ht="15.75" customHeight="1">
      <c r="BJ429" s="28"/>
      <c r="BK429" s="28"/>
      <c r="BL429" s="28"/>
    </row>
    <row r="430" spans="62:64" ht="15.75" customHeight="1">
      <c r="BJ430" s="28"/>
      <c r="BK430" s="28"/>
      <c r="BL430" s="28"/>
    </row>
    <row r="431" spans="62:64" ht="15.75" customHeight="1">
      <c r="BJ431" s="28"/>
      <c r="BK431" s="28"/>
      <c r="BL431" s="28"/>
    </row>
    <row r="432" spans="62:64" ht="15.75" customHeight="1">
      <c r="BJ432" s="28"/>
      <c r="BK432" s="28"/>
      <c r="BL432" s="28"/>
    </row>
    <row r="433" spans="62:64" ht="15.75" customHeight="1">
      <c r="BJ433" s="28"/>
      <c r="BK433" s="28"/>
      <c r="BL433" s="28"/>
    </row>
    <row r="434" spans="62:64" ht="15.75" customHeight="1">
      <c r="BJ434" s="28"/>
      <c r="BK434" s="28"/>
      <c r="BL434" s="28"/>
    </row>
    <row r="435" spans="62:64" ht="15.75" customHeight="1">
      <c r="BJ435" s="28"/>
      <c r="BK435" s="28"/>
      <c r="BL435" s="28"/>
    </row>
    <row r="436" spans="62:64" ht="15.75" customHeight="1">
      <c r="BJ436" s="28"/>
      <c r="BK436" s="28"/>
      <c r="BL436" s="28"/>
    </row>
    <row r="437" spans="62:64" ht="15.75" customHeight="1">
      <c r="BJ437" s="28"/>
      <c r="BK437" s="28"/>
      <c r="BL437" s="28"/>
    </row>
    <row r="438" spans="62:64" ht="15.75" customHeight="1">
      <c r="BJ438" s="28"/>
      <c r="BK438" s="28"/>
      <c r="BL438" s="28"/>
    </row>
    <row r="439" spans="62:64" ht="15.75" customHeight="1">
      <c r="BJ439" s="28"/>
      <c r="BK439" s="28"/>
      <c r="BL439" s="28"/>
    </row>
    <row r="440" spans="62:64" ht="15.75" customHeight="1">
      <c r="BJ440" s="28"/>
      <c r="BK440" s="28"/>
      <c r="BL440" s="28"/>
    </row>
    <row r="441" spans="62:64" ht="15.75" customHeight="1">
      <c r="BJ441" s="28"/>
      <c r="BK441" s="28"/>
      <c r="BL441" s="28"/>
    </row>
    <row r="442" spans="62:64" ht="15.75" customHeight="1">
      <c r="BJ442" s="28"/>
      <c r="BK442" s="28"/>
      <c r="BL442" s="28"/>
    </row>
    <row r="443" spans="62:64" ht="15.75" customHeight="1">
      <c r="BJ443" s="28"/>
      <c r="BK443" s="28"/>
      <c r="BL443" s="28"/>
    </row>
    <row r="444" spans="62:64" ht="15.75" customHeight="1">
      <c r="BJ444" s="28"/>
      <c r="BK444" s="28"/>
      <c r="BL444" s="28"/>
    </row>
    <row r="445" spans="62:64" ht="15.75" customHeight="1">
      <c r="BJ445" s="28"/>
      <c r="BK445" s="28"/>
      <c r="BL445" s="28"/>
    </row>
    <row r="446" spans="62:64" ht="15.75" customHeight="1">
      <c r="BJ446" s="28"/>
      <c r="BK446" s="28"/>
      <c r="BL446" s="28"/>
    </row>
    <row r="447" spans="62:64" ht="15.75" customHeight="1">
      <c r="BJ447" s="28"/>
      <c r="BK447" s="28"/>
      <c r="BL447" s="28"/>
    </row>
    <row r="448" spans="62:64" ht="15.75" customHeight="1">
      <c r="BJ448" s="28"/>
      <c r="BK448" s="28"/>
      <c r="BL448" s="28"/>
    </row>
    <row r="449" spans="62:64" ht="15.75" customHeight="1">
      <c r="BJ449" s="28"/>
      <c r="BK449" s="28"/>
      <c r="BL449" s="28"/>
    </row>
    <row r="450" spans="62:64" ht="15.75" customHeight="1">
      <c r="BJ450" s="28"/>
      <c r="BK450" s="28"/>
      <c r="BL450" s="28"/>
    </row>
    <row r="451" spans="62:64" ht="15.75" customHeight="1">
      <c r="BJ451" s="28"/>
      <c r="BK451" s="28"/>
      <c r="BL451" s="28"/>
    </row>
    <row r="452" spans="62:64" ht="15.75" customHeight="1">
      <c r="BJ452" s="28"/>
      <c r="BK452" s="28"/>
      <c r="BL452" s="28"/>
    </row>
    <row r="453" spans="62:64" ht="15.75" customHeight="1">
      <c r="BJ453" s="28"/>
      <c r="BK453" s="28"/>
      <c r="BL453" s="28"/>
    </row>
    <row r="454" spans="62:64" ht="15.75" customHeight="1">
      <c r="BJ454" s="28"/>
      <c r="BK454" s="28"/>
      <c r="BL454" s="28"/>
    </row>
    <row r="455" spans="62:64" ht="15.75" customHeight="1">
      <c r="BJ455" s="28"/>
      <c r="BK455" s="28"/>
      <c r="BL455" s="28"/>
    </row>
    <row r="456" spans="62:64" ht="15.75" customHeight="1">
      <c r="BJ456" s="28"/>
      <c r="BK456" s="28"/>
      <c r="BL456" s="28"/>
    </row>
    <row r="457" spans="62:64" ht="15.75" customHeight="1">
      <c r="BJ457" s="28"/>
      <c r="BK457" s="28"/>
      <c r="BL457" s="28"/>
    </row>
    <row r="458" spans="62:64" ht="15.75" customHeight="1">
      <c r="BJ458" s="28"/>
      <c r="BK458" s="28"/>
      <c r="BL458" s="28"/>
    </row>
    <row r="459" spans="62:64" ht="15.75" customHeight="1">
      <c r="BJ459" s="28"/>
      <c r="BK459" s="28"/>
      <c r="BL459" s="28"/>
    </row>
    <row r="460" spans="62:64" ht="15.75" customHeight="1">
      <c r="BJ460" s="28"/>
      <c r="BK460" s="28"/>
      <c r="BL460" s="28"/>
    </row>
    <row r="461" spans="62:64" ht="15.75" customHeight="1">
      <c r="BJ461" s="28"/>
      <c r="BK461" s="28"/>
      <c r="BL461" s="28"/>
    </row>
    <row r="462" spans="62:64" ht="15.75" customHeight="1">
      <c r="BJ462" s="28"/>
      <c r="BK462" s="28"/>
      <c r="BL462" s="28"/>
    </row>
    <row r="463" spans="62:64" ht="15.75" customHeight="1">
      <c r="BJ463" s="28"/>
      <c r="BK463" s="28"/>
      <c r="BL463" s="28"/>
    </row>
    <row r="464" spans="62:64" ht="15.75" customHeight="1">
      <c r="BJ464" s="28"/>
      <c r="BK464" s="28"/>
      <c r="BL464" s="28"/>
    </row>
    <row r="465" spans="62:64" ht="15.75" customHeight="1">
      <c r="BJ465" s="28"/>
      <c r="BK465" s="28"/>
      <c r="BL465" s="28"/>
    </row>
    <row r="466" spans="62:64" ht="15.75" customHeight="1">
      <c r="BJ466" s="28"/>
      <c r="BK466" s="28"/>
      <c r="BL466" s="28"/>
    </row>
    <row r="467" spans="62:64" ht="15.75" customHeight="1">
      <c r="BJ467" s="28"/>
      <c r="BK467" s="28"/>
      <c r="BL467" s="28"/>
    </row>
    <row r="468" spans="62:64" ht="15.75" customHeight="1">
      <c r="BJ468" s="28"/>
      <c r="BK468" s="28"/>
      <c r="BL468" s="28"/>
    </row>
    <row r="469" spans="62:64" ht="15.75" customHeight="1">
      <c r="BJ469" s="28"/>
      <c r="BK469" s="28"/>
      <c r="BL469" s="28"/>
    </row>
    <row r="470" spans="62:64" ht="15.75" customHeight="1">
      <c r="BJ470" s="28"/>
      <c r="BK470" s="28"/>
      <c r="BL470" s="28"/>
    </row>
    <row r="471" spans="62:64" ht="15.75" customHeight="1">
      <c r="BJ471" s="28"/>
      <c r="BK471" s="28"/>
      <c r="BL471" s="28"/>
    </row>
    <row r="472" spans="62:64" ht="15.75" customHeight="1">
      <c r="BJ472" s="28"/>
      <c r="BK472" s="28"/>
      <c r="BL472" s="28"/>
    </row>
    <row r="473" spans="62:64" ht="15.75" customHeight="1">
      <c r="BJ473" s="28"/>
      <c r="BK473" s="28"/>
      <c r="BL473" s="28"/>
    </row>
    <row r="474" spans="62:64" ht="15.75" customHeight="1">
      <c r="BJ474" s="28"/>
      <c r="BK474" s="28"/>
      <c r="BL474" s="28"/>
    </row>
    <row r="475" spans="62:64" ht="15.75" customHeight="1">
      <c r="BJ475" s="28"/>
      <c r="BK475" s="28"/>
      <c r="BL475" s="28"/>
    </row>
    <row r="476" spans="62:64" ht="15.75" customHeight="1">
      <c r="BJ476" s="28"/>
      <c r="BK476" s="28"/>
      <c r="BL476" s="28"/>
    </row>
    <row r="477" spans="62:64" ht="15.75" customHeight="1">
      <c r="BJ477" s="28"/>
      <c r="BK477" s="28"/>
      <c r="BL477" s="28"/>
    </row>
    <row r="478" spans="62:64" ht="15.75" customHeight="1">
      <c r="BJ478" s="28"/>
      <c r="BK478" s="28"/>
      <c r="BL478" s="28"/>
    </row>
    <row r="479" spans="62:64" ht="15.75" customHeight="1">
      <c r="BJ479" s="28"/>
      <c r="BK479" s="28"/>
      <c r="BL479" s="28"/>
    </row>
    <row r="480" spans="62:64" ht="15.75" customHeight="1">
      <c r="BJ480" s="28"/>
      <c r="BK480" s="28"/>
      <c r="BL480" s="28"/>
    </row>
    <row r="481" spans="62:64" ht="15.75" customHeight="1">
      <c r="BJ481" s="28"/>
      <c r="BK481" s="28"/>
      <c r="BL481" s="28"/>
    </row>
    <row r="482" spans="62:64" ht="15.75" customHeight="1">
      <c r="BJ482" s="28"/>
      <c r="BK482" s="28"/>
      <c r="BL482" s="28"/>
    </row>
    <row r="483" spans="62:64" ht="15.75" customHeight="1">
      <c r="BJ483" s="28"/>
      <c r="BK483" s="28"/>
      <c r="BL483" s="28"/>
    </row>
    <row r="484" spans="62:64" ht="15.75" customHeight="1">
      <c r="BJ484" s="28"/>
      <c r="BK484" s="28"/>
      <c r="BL484" s="28"/>
    </row>
    <row r="485" spans="62:64" ht="15.75" customHeight="1">
      <c r="BJ485" s="28"/>
      <c r="BK485" s="28"/>
      <c r="BL485" s="28"/>
    </row>
    <row r="486" spans="62:64" ht="15.75" customHeight="1">
      <c r="BJ486" s="28"/>
      <c r="BK486" s="28"/>
      <c r="BL486" s="28"/>
    </row>
    <row r="487" spans="62:64" ht="15.75" customHeight="1">
      <c r="BJ487" s="28"/>
      <c r="BK487" s="28"/>
      <c r="BL487" s="28"/>
    </row>
    <row r="488" spans="62:64" ht="15.75" customHeight="1">
      <c r="BJ488" s="28"/>
      <c r="BK488" s="28"/>
      <c r="BL488" s="28"/>
    </row>
    <row r="489" spans="62:64" ht="15.75" customHeight="1">
      <c r="BJ489" s="28"/>
      <c r="BK489" s="28"/>
      <c r="BL489" s="28"/>
    </row>
    <row r="490" spans="62:64" ht="15.75" customHeight="1">
      <c r="BJ490" s="28"/>
      <c r="BK490" s="28"/>
      <c r="BL490" s="28"/>
    </row>
    <row r="491" spans="62:64" ht="15.75" customHeight="1">
      <c r="BJ491" s="28"/>
      <c r="BK491" s="28"/>
      <c r="BL491" s="28"/>
    </row>
    <row r="492" spans="62:64" ht="15.75" customHeight="1">
      <c r="BJ492" s="28"/>
      <c r="BK492" s="28"/>
      <c r="BL492" s="28"/>
    </row>
    <row r="493" spans="62:64" ht="15.75" customHeight="1">
      <c r="BJ493" s="28"/>
      <c r="BK493" s="28"/>
      <c r="BL493" s="28"/>
    </row>
    <row r="494" spans="62:64" ht="15.75" customHeight="1">
      <c r="BJ494" s="28"/>
      <c r="BK494" s="28"/>
      <c r="BL494" s="28"/>
    </row>
    <row r="495" spans="62:64" ht="15.75" customHeight="1">
      <c r="BJ495" s="28"/>
      <c r="BK495" s="28"/>
      <c r="BL495" s="28"/>
    </row>
    <row r="496" spans="62:64" ht="15.75" customHeight="1">
      <c r="BJ496" s="28"/>
      <c r="BK496" s="28"/>
      <c r="BL496" s="28"/>
    </row>
    <row r="497" spans="62:64" ht="15.75" customHeight="1">
      <c r="BJ497" s="28"/>
      <c r="BK497" s="28"/>
      <c r="BL497" s="28"/>
    </row>
    <row r="498" spans="62:64" ht="15.75" customHeight="1">
      <c r="BJ498" s="28"/>
      <c r="BK498" s="28"/>
      <c r="BL498" s="28"/>
    </row>
    <row r="499" spans="62:64" ht="15.75" customHeight="1">
      <c r="BJ499" s="28"/>
      <c r="BK499" s="28"/>
      <c r="BL499" s="28"/>
    </row>
    <row r="500" spans="62:64" ht="15.75" customHeight="1">
      <c r="BJ500" s="28"/>
      <c r="BK500" s="28"/>
      <c r="BL500" s="28"/>
    </row>
    <row r="501" spans="62:64" ht="15.75" customHeight="1">
      <c r="BJ501" s="28"/>
      <c r="BK501" s="28"/>
      <c r="BL501" s="28"/>
    </row>
    <row r="502" spans="62:64" ht="15.75" customHeight="1">
      <c r="BJ502" s="28"/>
      <c r="BK502" s="28"/>
      <c r="BL502" s="28"/>
    </row>
    <row r="503" spans="62:64" ht="15.75" customHeight="1">
      <c r="BJ503" s="28"/>
      <c r="BK503" s="28"/>
      <c r="BL503" s="28"/>
    </row>
    <row r="504" spans="62:64" ht="15.75" customHeight="1">
      <c r="BJ504" s="28"/>
      <c r="BK504" s="28"/>
      <c r="BL504" s="28"/>
    </row>
    <row r="505" spans="62:64" ht="15.75" customHeight="1">
      <c r="BJ505" s="28"/>
      <c r="BK505" s="28"/>
      <c r="BL505" s="28"/>
    </row>
    <row r="506" spans="62:64" ht="15.75" customHeight="1">
      <c r="BJ506" s="28"/>
      <c r="BK506" s="28"/>
      <c r="BL506" s="28"/>
    </row>
    <row r="507" spans="62:64" ht="15.75" customHeight="1">
      <c r="BJ507" s="28"/>
      <c r="BK507" s="28"/>
      <c r="BL507" s="28"/>
    </row>
    <row r="508" spans="62:64" ht="15.75" customHeight="1">
      <c r="BJ508" s="28"/>
      <c r="BK508" s="28"/>
      <c r="BL508" s="28"/>
    </row>
    <row r="509" spans="62:64" ht="15.75" customHeight="1">
      <c r="BJ509" s="28"/>
      <c r="BK509" s="28"/>
      <c r="BL509" s="28"/>
    </row>
    <row r="510" spans="62:64" ht="15.75" customHeight="1">
      <c r="BJ510" s="28"/>
      <c r="BK510" s="28"/>
      <c r="BL510" s="28"/>
    </row>
    <row r="511" spans="62:64" ht="15.75" customHeight="1">
      <c r="BJ511" s="28"/>
      <c r="BK511" s="28"/>
      <c r="BL511" s="28"/>
    </row>
    <row r="512" spans="62:64" ht="15.75" customHeight="1">
      <c r="BJ512" s="28"/>
      <c r="BK512" s="28"/>
      <c r="BL512" s="28"/>
    </row>
    <row r="513" spans="62:64" ht="15.75" customHeight="1">
      <c r="BJ513" s="28"/>
      <c r="BK513" s="28"/>
      <c r="BL513" s="28"/>
    </row>
    <row r="514" spans="62:64" ht="15.75" customHeight="1">
      <c r="BJ514" s="28"/>
      <c r="BK514" s="28"/>
      <c r="BL514" s="28"/>
    </row>
    <row r="515" spans="62:64" ht="15.75" customHeight="1">
      <c r="BJ515" s="28"/>
      <c r="BK515" s="28"/>
      <c r="BL515" s="28"/>
    </row>
    <row r="516" spans="62:64" ht="15.75" customHeight="1">
      <c r="BJ516" s="28"/>
      <c r="BK516" s="28"/>
      <c r="BL516" s="28"/>
    </row>
    <row r="517" spans="62:64" ht="15.75" customHeight="1">
      <c r="BJ517" s="28"/>
      <c r="BK517" s="28"/>
      <c r="BL517" s="28"/>
    </row>
    <row r="518" spans="62:64" ht="15.75" customHeight="1">
      <c r="BJ518" s="28"/>
      <c r="BK518" s="28"/>
      <c r="BL518" s="28"/>
    </row>
    <row r="519" spans="62:64" ht="15.75" customHeight="1">
      <c r="BJ519" s="28"/>
      <c r="BK519" s="28"/>
      <c r="BL519" s="28"/>
    </row>
    <row r="520" spans="62:64" ht="15.75" customHeight="1">
      <c r="BJ520" s="28"/>
      <c r="BK520" s="28"/>
      <c r="BL520" s="28"/>
    </row>
    <row r="521" spans="62:64" ht="15.75" customHeight="1">
      <c r="BJ521" s="28"/>
      <c r="BK521" s="28"/>
      <c r="BL521" s="28"/>
    </row>
    <row r="522" spans="62:64" ht="15.75" customHeight="1">
      <c r="BJ522" s="28"/>
      <c r="BK522" s="28"/>
      <c r="BL522" s="28"/>
    </row>
    <row r="523" spans="62:64" ht="15.75" customHeight="1">
      <c r="BJ523" s="28"/>
      <c r="BK523" s="28"/>
      <c r="BL523" s="28"/>
    </row>
    <row r="524" spans="62:64" ht="15.75" customHeight="1">
      <c r="BJ524" s="28"/>
      <c r="BK524" s="28"/>
      <c r="BL524" s="28"/>
    </row>
    <row r="525" spans="62:64" ht="15.75" customHeight="1">
      <c r="BJ525" s="28"/>
      <c r="BK525" s="28"/>
      <c r="BL525" s="28"/>
    </row>
    <row r="526" spans="62:64" ht="15.75" customHeight="1">
      <c r="BJ526" s="28"/>
      <c r="BK526" s="28"/>
      <c r="BL526" s="28"/>
    </row>
    <row r="527" spans="62:64" ht="15.75" customHeight="1">
      <c r="BJ527" s="28"/>
      <c r="BK527" s="28"/>
      <c r="BL527" s="28"/>
    </row>
    <row r="528" spans="62:64" ht="15.75" customHeight="1">
      <c r="BJ528" s="28"/>
      <c r="BK528" s="28"/>
      <c r="BL528" s="28"/>
    </row>
    <row r="529" spans="62:64" ht="15.75" customHeight="1">
      <c r="BJ529" s="28"/>
      <c r="BK529" s="28"/>
      <c r="BL529" s="28"/>
    </row>
    <row r="530" spans="62:64" ht="15.75" customHeight="1">
      <c r="BJ530" s="28"/>
      <c r="BK530" s="28"/>
      <c r="BL530" s="28"/>
    </row>
    <row r="531" spans="62:64" ht="15.75" customHeight="1">
      <c r="BJ531" s="28"/>
      <c r="BK531" s="28"/>
      <c r="BL531" s="28"/>
    </row>
    <row r="532" spans="62:64" ht="15.75" customHeight="1">
      <c r="BJ532" s="28"/>
      <c r="BK532" s="28"/>
      <c r="BL532" s="28"/>
    </row>
    <row r="533" spans="62:64" ht="15.75" customHeight="1">
      <c r="BJ533" s="28"/>
      <c r="BK533" s="28"/>
      <c r="BL533" s="28"/>
    </row>
    <row r="534" spans="62:64" ht="15.75" customHeight="1">
      <c r="BJ534" s="28"/>
      <c r="BK534" s="28"/>
      <c r="BL534" s="28"/>
    </row>
    <row r="535" spans="62:64" ht="15.75" customHeight="1">
      <c r="BJ535" s="28"/>
      <c r="BK535" s="28"/>
      <c r="BL535" s="28"/>
    </row>
    <row r="536" spans="62:64" ht="15.75" customHeight="1">
      <c r="BJ536" s="28"/>
      <c r="BK536" s="28"/>
      <c r="BL536" s="28"/>
    </row>
    <row r="537" spans="62:64" ht="15.75" customHeight="1">
      <c r="BJ537" s="28"/>
      <c r="BK537" s="28"/>
      <c r="BL537" s="28"/>
    </row>
    <row r="538" spans="62:64" ht="15.75" customHeight="1">
      <c r="BJ538" s="28"/>
      <c r="BK538" s="28"/>
      <c r="BL538" s="28"/>
    </row>
    <row r="539" spans="62:64" ht="15.75" customHeight="1">
      <c r="BJ539" s="28"/>
      <c r="BK539" s="28"/>
      <c r="BL539" s="28"/>
    </row>
    <row r="540" spans="62:64" ht="15.75" customHeight="1">
      <c r="BJ540" s="28"/>
      <c r="BK540" s="28"/>
      <c r="BL540" s="28"/>
    </row>
    <row r="541" spans="62:64" ht="15.75" customHeight="1">
      <c r="BJ541" s="28"/>
      <c r="BK541" s="28"/>
      <c r="BL541" s="28"/>
    </row>
    <row r="542" spans="62:64" ht="15.75" customHeight="1">
      <c r="BJ542" s="28"/>
      <c r="BK542" s="28"/>
      <c r="BL542" s="28"/>
    </row>
    <row r="543" spans="62:64" ht="15.75" customHeight="1">
      <c r="BJ543" s="28"/>
      <c r="BK543" s="28"/>
      <c r="BL543" s="28"/>
    </row>
    <row r="544" spans="62:64" ht="15.75" customHeight="1">
      <c r="BJ544" s="28"/>
      <c r="BK544" s="28"/>
      <c r="BL544" s="28"/>
    </row>
    <row r="545" spans="62:64" ht="15.75" customHeight="1">
      <c r="BJ545" s="28"/>
      <c r="BK545" s="28"/>
      <c r="BL545" s="28"/>
    </row>
    <row r="546" spans="62:64" ht="15.75" customHeight="1">
      <c r="BJ546" s="28"/>
      <c r="BK546" s="28"/>
      <c r="BL546" s="28"/>
    </row>
    <row r="547" spans="62:64" ht="15.75" customHeight="1">
      <c r="BJ547" s="28"/>
      <c r="BK547" s="28"/>
      <c r="BL547" s="28"/>
    </row>
    <row r="548" spans="62:64" ht="15.75" customHeight="1">
      <c r="BJ548" s="28"/>
      <c r="BK548" s="28"/>
      <c r="BL548" s="28"/>
    </row>
    <row r="549" spans="62:64" ht="15.75" customHeight="1">
      <c r="BJ549" s="28"/>
      <c r="BK549" s="28"/>
      <c r="BL549" s="28"/>
    </row>
    <row r="550" spans="62:64" ht="15.75" customHeight="1">
      <c r="BJ550" s="28"/>
      <c r="BK550" s="28"/>
      <c r="BL550" s="28"/>
    </row>
    <row r="551" spans="62:64" ht="15.75" customHeight="1">
      <c r="BJ551" s="28"/>
      <c r="BK551" s="28"/>
      <c r="BL551" s="28"/>
    </row>
    <row r="552" spans="62:64" ht="15.75" customHeight="1">
      <c r="BJ552" s="28"/>
      <c r="BK552" s="28"/>
      <c r="BL552" s="28"/>
    </row>
    <row r="553" spans="62:64" ht="15.75" customHeight="1">
      <c r="BJ553" s="28"/>
      <c r="BK553" s="28"/>
      <c r="BL553" s="28"/>
    </row>
    <row r="554" spans="62:64" ht="15.75" customHeight="1">
      <c r="BJ554" s="28"/>
      <c r="BK554" s="28"/>
      <c r="BL554" s="28"/>
    </row>
    <row r="555" spans="62:64" ht="15.75" customHeight="1">
      <c r="BJ555" s="28"/>
      <c r="BK555" s="28"/>
      <c r="BL555" s="28"/>
    </row>
    <row r="556" spans="62:64" ht="15.75" customHeight="1">
      <c r="BJ556" s="28"/>
      <c r="BK556" s="28"/>
      <c r="BL556" s="28"/>
    </row>
    <row r="557" spans="62:64" ht="15.75" customHeight="1">
      <c r="BJ557" s="28"/>
      <c r="BK557" s="28"/>
      <c r="BL557" s="28"/>
    </row>
    <row r="558" spans="62:64" ht="15.75" customHeight="1">
      <c r="BJ558" s="28"/>
      <c r="BK558" s="28"/>
      <c r="BL558" s="28"/>
    </row>
    <row r="559" spans="62:64" ht="15.75" customHeight="1">
      <c r="BJ559" s="28"/>
      <c r="BK559" s="28"/>
      <c r="BL559" s="28"/>
    </row>
    <row r="560" spans="62:64" ht="15.75" customHeight="1">
      <c r="BJ560" s="28"/>
      <c r="BK560" s="28"/>
      <c r="BL560" s="28"/>
    </row>
    <row r="561" spans="62:64" ht="15.75" customHeight="1">
      <c r="BJ561" s="28"/>
      <c r="BK561" s="28"/>
      <c r="BL561" s="28"/>
    </row>
    <row r="562" spans="62:64" ht="15.75" customHeight="1">
      <c r="BJ562" s="28"/>
      <c r="BK562" s="28"/>
      <c r="BL562" s="28"/>
    </row>
    <row r="563" spans="62:64" ht="15.75" customHeight="1">
      <c r="BJ563" s="28"/>
      <c r="BK563" s="28"/>
      <c r="BL563" s="28"/>
    </row>
    <row r="564" spans="62:64" ht="15.75" customHeight="1">
      <c r="BJ564" s="28"/>
      <c r="BK564" s="28"/>
      <c r="BL564" s="28"/>
    </row>
    <row r="565" spans="62:64" ht="15.75" customHeight="1">
      <c r="BJ565" s="28"/>
      <c r="BK565" s="28"/>
      <c r="BL565" s="28"/>
    </row>
    <row r="566" spans="62:64" ht="15.75" customHeight="1">
      <c r="BJ566" s="28"/>
      <c r="BK566" s="28"/>
      <c r="BL566" s="28"/>
    </row>
    <row r="567" spans="62:64" ht="15.75" customHeight="1">
      <c r="BJ567" s="28"/>
      <c r="BK567" s="28"/>
      <c r="BL567" s="28"/>
    </row>
    <row r="568" spans="62:64" ht="15.75" customHeight="1">
      <c r="BJ568" s="28"/>
      <c r="BK568" s="28"/>
      <c r="BL568" s="28"/>
    </row>
    <row r="569" spans="62:64" ht="15.75" customHeight="1">
      <c r="BJ569" s="28"/>
      <c r="BK569" s="28"/>
      <c r="BL569" s="28"/>
    </row>
    <row r="570" spans="62:64" ht="15.75" customHeight="1">
      <c r="BJ570" s="28"/>
      <c r="BK570" s="28"/>
      <c r="BL570" s="28"/>
    </row>
    <row r="571" spans="62:64" ht="15.75" customHeight="1">
      <c r="BJ571" s="28"/>
      <c r="BK571" s="28"/>
      <c r="BL571" s="28"/>
    </row>
    <row r="572" spans="62:64" ht="15.75" customHeight="1">
      <c r="BJ572" s="28"/>
      <c r="BK572" s="28"/>
      <c r="BL572" s="28"/>
    </row>
    <row r="573" spans="62:64" ht="15.75" customHeight="1">
      <c r="BJ573" s="28"/>
      <c r="BK573" s="28"/>
      <c r="BL573" s="28"/>
    </row>
    <row r="574" spans="62:64" ht="15.75" customHeight="1">
      <c r="BJ574" s="28"/>
      <c r="BK574" s="28"/>
      <c r="BL574" s="28"/>
    </row>
    <row r="575" spans="62:64" ht="15.75" customHeight="1">
      <c r="BJ575" s="28"/>
      <c r="BK575" s="28"/>
      <c r="BL575" s="28"/>
    </row>
    <row r="576" spans="62:64" ht="15.75" customHeight="1">
      <c r="BJ576" s="28"/>
      <c r="BK576" s="28"/>
      <c r="BL576" s="28"/>
    </row>
    <row r="577" spans="62:64" ht="15.75" customHeight="1">
      <c r="BJ577" s="28"/>
      <c r="BK577" s="28"/>
      <c r="BL577" s="28"/>
    </row>
    <row r="578" spans="62:64" ht="15.75" customHeight="1">
      <c r="BJ578" s="28"/>
      <c r="BK578" s="28"/>
      <c r="BL578" s="28"/>
    </row>
    <row r="579" spans="62:64" ht="15.75" customHeight="1">
      <c r="BJ579" s="28"/>
      <c r="BK579" s="28"/>
      <c r="BL579" s="28"/>
    </row>
    <row r="580" spans="62:64" ht="15.75" customHeight="1">
      <c r="BJ580" s="28"/>
      <c r="BK580" s="28"/>
      <c r="BL580" s="28"/>
    </row>
    <row r="581" spans="62:64" ht="15.75" customHeight="1">
      <c r="BJ581" s="28"/>
      <c r="BK581" s="28"/>
      <c r="BL581" s="28"/>
    </row>
    <row r="582" spans="62:64" ht="15.75" customHeight="1">
      <c r="BJ582" s="28"/>
      <c r="BK582" s="28"/>
      <c r="BL582" s="28"/>
    </row>
    <row r="583" spans="62:64" ht="15.75" customHeight="1">
      <c r="BJ583" s="28"/>
      <c r="BK583" s="28"/>
      <c r="BL583" s="28"/>
    </row>
    <row r="584" spans="62:64" ht="15.75" customHeight="1">
      <c r="BJ584" s="28"/>
      <c r="BK584" s="28"/>
      <c r="BL584" s="28"/>
    </row>
    <row r="585" spans="62:64" ht="15.75" customHeight="1">
      <c r="BJ585" s="28"/>
      <c r="BK585" s="28"/>
      <c r="BL585" s="28"/>
    </row>
    <row r="586" spans="62:64" ht="15.75" customHeight="1">
      <c r="BJ586" s="28"/>
      <c r="BK586" s="28"/>
      <c r="BL586" s="28"/>
    </row>
    <row r="587" spans="62:64" ht="15.75" customHeight="1">
      <c r="BJ587" s="28"/>
      <c r="BK587" s="28"/>
      <c r="BL587" s="28"/>
    </row>
    <row r="588" spans="62:64" ht="15.75" customHeight="1">
      <c r="BJ588" s="28"/>
      <c r="BK588" s="28"/>
      <c r="BL588" s="28"/>
    </row>
    <row r="589" spans="62:64" ht="15.75" customHeight="1">
      <c r="BJ589" s="28"/>
      <c r="BK589" s="28"/>
      <c r="BL589" s="28"/>
    </row>
    <row r="590" spans="62:64" ht="15.75" customHeight="1">
      <c r="BJ590" s="28"/>
      <c r="BK590" s="28"/>
      <c r="BL590" s="28"/>
    </row>
    <row r="591" spans="62:64" ht="15.75" customHeight="1">
      <c r="BJ591" s="28"/>
      <c r="BK591" s="28"/>
      <c r="BL591" s="28"/>
    </row>
    <row r="592" spans="62:64" ht="15.75" customHeight="1">
      <c r="BJ592" s="28"/>
      <c r="BK592" s="28"/>
      <c r="BL592" s="28"/>
    </row>
    <row r="593" spans="62:64" ht="15.75" customHeight="1">
      <c r="BJ593" s="28"/>
      <c r="BK593" s="28"/>
      <c r="BL593" s="28"/>
    </row>
    <row r="594" spans="62:64" ht="15.75" customHeight="1">
      <c r="BJ594" s="28"/>
      <c r="BK594" s="28"/>
      <c r="BL594" s="28"/>
    </row>
    <row r="595" spans="62:64" ht="15.75" customHeight="1">
      <c r="BJ595" s="28"/>
      <c r="BK595" s="28"/>
      <c r="BL595" s="28"/>
    </row>
    <row r="596" spans="62:64" ht="15.75" customHeight="1">
      <c r="BJ596" s="28"/>
      <c r="BK596" s="28"/>
      <c r="BL596" s="28"/>
    </row>
    <row r="597" spans="62:64" ht="15.75" customHeight="1">
      <c r="BJ597" s="28"/>
      <c r="BK597" s="28"/>
      <c r="BL597" s="28"/>
    </row>
    <row r="598" spans="62:64" ht="15.75" customHeight="1">
      <c r="BJ598" s="28"/>
      <c r="BK598" s="28"/>
      <c r="BL598" s="28"/>
    </row>
    <row r="599" spans="62:64" ht="15.75" customHeight="1">
      <c r="BJ599" s="28"/>
      <c r="BK599" s="28"/>
      <c r="BL599" s="28"/>
    </row>
    <row r="600" spans="62:64" ht="15.75" customHeight="1">
      <c r="BJ600" s="28"/>
      <c r="BK600" s="28"/>
      <c r="BL600" s="28"/>
    </row>
    <row r="601" spans="62:64" ht="15.75" customHeight="1">
      <c r="BJ601" s="28"/>
      <c r="BK601" s="28"/>
      <c r="BL601" s="28"/>
    </row>
    <row r="602" spans="62:64" ht="15.75" customHeight="1">
      <c r="BJ602" s="28"/>
      <c r="BK602" s="28"/>
      <c r="BL602" s="28"/>
    </row>
    <row r="603" spans="62:64" ht="15.75" customHeight="1">
      <c r="BJ603" s="28"/>
      <c r="BK603" s="28"/>
      <c r="BL603" s="28"/>
    </row>
    <row r="604" spans="62:64" ht="15.75" customHeight="1">
      <c r="BJ604" s="28"/>
      <c r="BK604" s="28"/>
      <c r="BL604" s="28"/>
    </row>
    <row r="605" spans="62:64" ht="15.75" customHeight="1">
      <c r="BJ605" s="28"/>
      <c r="BK605" s="28"/>
      <c r="BL605" s="28"/>
    </row>
    <row r="606" spans="62:64" ht="15.75" customHeight="1">
      <c r="BJ606" s="28"/>
      <c r="BK606" s="28"/>
      <c r="BL606" s="28"/>
    </row>
    <row r="607" spans="62:64" ht="15.75" customHeight="1">
      <c r="BJ607" s="28"/>
      <c r="BK607" s="28"/>
      <c r="BL607" s="28"/>
    </row>
    <row r="608" spans="62:64" ht="15.75" customHeight="1">
      <c r="BJ608" s="28"/>
      <c r="BK608" s="28"/>
      <c r="BL608" s="28"/>
    </row>
    <row r="609" spans="62:64" ht="15.75" customHeight="1">
      <c r="BJ609" s="28"/>
      <c r="BK609" s="28"/>
      <c r="BL609" s="28"/>
    </row>
    <row r="610" spans="62:64" ht="15.75" customHeight="1">
      <c r="BJ610" s="28"/>
      <c r="BK610" s="28"/>
      <c r="BL610" s="28"/>
    </row>
    <row r="611" spans="62:64" ht="15.75" customHeight="1">
      <c r="BJ611" s="28"/>
      <c r="BK611" s="28"/>
      <c r="BL611" s="28"/>
    </row>
    <row r="612" spans="62:64" ht="15.75" customHeight="1">
      <c r="BJ612" s="28"/>
      <c r="BK612" s="28"/>
      <c r="BL612" s="28"/>
    </row>
    <row r="613" spans="62:64" ht="15.75" customHeight="1">
      <c r="BJ613" s="28"/>
      <c r="BK613" s="28"/>
      <c r="BL613" s="28"/>
    </row>
    <row r="614" spans="62:64" ht="15.75" customHeight="1">
      <c r="BJ614" s="28"/>
      <c r="BK614" s="28"/>
      <c r="BL614" s="28"/>
    </row>
    <row r="615" spans="62:64" ht="15.75" customHeight="1">
      <c r="BJ615" s="28"/>
      <c r="BK615" s="28"/>
      <c r="BL615" s="28"/>
    </row>
    <row r="616" spans="62:64" ht="15.75" customHeight="1">
      <c r="BJ616" s="28"/>
      <c r="BK616" s="28"/>
      <c r="BL616" s="28"/>
    </row>
    <row r="617" spans="62:64" ht="15.75" customHeight="1">
      <c r="BJ617" s="28"/>
      <c r="BK617" s="28"/>
      <c r="BL617" s="28"/>
    </row>
    <row r="618" spans="62:64" ht="15.75" customHeight="1">
      <c r="BJ618" s="28"/>
      <c r="BK618" s="28"/>
      <c r="BL618" s="28"/>
    </row>
    <row r="619" spans="62:64" ht="15.75" customHeight="1">
      <c r="BJ619" s="28"/>
      <c r="BK619" s="28"/>
      <c r="BL619" s="28"/>
    </row>
    <row r="620" spans="62:64" ht="15.75" customHeight="1">
      <c r="BJ620" s="28"/>
      <c r="BK620" s="28"/>
      <c r="BL620" s="28"/>
    </row>
    <row r="621" spans="62:64" ht="15.75" customHeight="1">
      <c r="BJ621" s="28"/>
      <c r="BK621" s="28"/>
      <c r="BL621" s="28"/>
    </row>
    <row r="622" spans="62:64" ht="15.75" customHeight="1">
      <c r="BJ622" s="28"/>
      <c r="BK622" s="28"/>
      <c r="BL622" s="28"/>
    </row>
    <row r="623" spans="62:64" ht="15.75" customHeight="1">
      <c r="BJ623" s="28"/>
      <c r="BK623" s="28"/>
      <c r="BL623" s="28"/>
    </row>
    <row r="624" spans="62:64" ht="15.75" customHeight="1">
      <c r="BJ624" s="28"/>
      <c r="BK624" s="28"/>
      <c r="BL624" s="28"/>
    </row>
    <row r="625" spans="62:64" ht="15.75" customHeight="1">
      <c r="BJ625" s="28"/>
      <c r="BK625" s="28"/>
      <c r="BL625" s="28"/>
    </row>
    <row r="626" spans="62:64" ht="15.75" customHeight="1">
      <c r="BJ626" s="28"/>
      <c r="BK626" s="28"/>
      <c r="BL626" s="28"/>
    </row>
    <row r="627" spans="62:64" ht="15.75" customHeight="1">
      <c r="BJ627" s="28"/>
      <c r="BK627" s="28"/>
      <c r="BL627" s="28"/>
    </row>
    <row r="628" spans="62:64" ht="15.75" customHeight="1">
      <c r="BJ628" s="28"/>
      <c r="BK628" s="28"/>
      <c r="BL628" s="28"/>
    </row>
    <row r="629" spans="62:64" ht="15.75" customHeight="1">
      <c r="BJ629" s="28"/>
      <c r="BK629" s="28"/>
      <c r="BL629" s="28"/>
    </row>
    <row r="630" spans="62:64" ht="15.75" customHeight="1">
      <c r="BJ630" s="28"/>
      <c r="BK630" s="28"/>
      <c r="BL630" s="28"/>
    </row>
    <row r="631" spans="62:64" ht="15.75" customHeight="1">
      <c r="BJ631" s="28"/>
      <c r="BK631" s="28"/>
      <c r="BL631" s="28"/>
    </row>
    <row r="632" spans="62:64" ht="15.75" customHeight="1">
      <c r="BJ632" s="28"/>
      <c r="BK632" s="28"/>
      <c r="BL632" s="28"/>
    </row>
    <row r="633" spans="62:64" ht="15.75" customHeight="1">
      <c r="BJ633" s="28"/>
      <c r="BK633" s="28"/>
      <c r="BL633" s="28"/>
    </row>
    <row r="634" spans="62:64" ht="15.75" customHeight="1">
      <c r="BJ634" s="28"/>
      <c r="BK634" s="28"/>
      <c r="BL634" s="28"/>
    </row>
    <row r="635" spans="62:64" ht="15.75" customHeight="1">
      <c r="BJ635" s="28"/>
      <c r="BK635" s="28"/>
      <c r="BL635" s="28"/>
    </row>
    <row r="636" spans="62:64" ht="15.75" customHeight="1">
      <c r="BJ636" s="28"/>
      <c r="BK636" s="28"/>
      <c r="BL636" s="28"/>
    </row>
    <row r="637" spans="62:64" ht="15.75" customHeight="1">
      <c r="BJ637" s="28"/>
      <c r="BK637" s="28"/>
      <c r="BL637" s="28"/>
    </row>
    <row r="638" spans="62:64" ht="15.75" customHeight="1">
      <c r="BJ638" s="28"/>
      <c r="BK638" s="28"/>
      <c r="BL638" s="28"/>
    </row>
    <row r="639" spans="62:64" ht="15.75" customHeight="1">
      <c r="BJ639" s="28"/>
      <c r="BK639" s="28"/>
      <c r="BL639" s="28"/>
    </row>
    <row r="640" spans="62:64" ht="15.75" customHeight="1">
      <c r="BJ640" s="28"/>
      <c r="BK640" s="28"/>
      <c r="BL640" s="28"/>
    </row>
    <row r="641" spans="62:64" ht="15.75" customHeight="1">
      <c r="BJ641" s="28"/>
      <c r="BK641" s="28"/>
      <c r="BL641" s="28"/>
    </row>
    <row r="642" spans="62:64" ht="15.75" customHeight="1">
      <c r="BJ642" s="28"/>
      <c r="BK642" s="28"/>
      <c r="BL642" s="28"/>
    </row>
    <row r="643" spans="62:64" ht="15.75" customHeight="1">
      <c r="BJ643" s="28"/>
      <c r="BK643" s="28"/>
      <c r="BL643" s="28"/>
    </row>
    <row r="644" spans="62:64" ht="15.75" customHeight="1">
      <c r="BJ644" s="28"/>
      <c r="BK644" s="28"/>
      <c r="BL644" s="28"/>
    </row>
    <row r="645" spans="62:64" ht="15.75" customHeight="1">
      <c r="BJ645" s="28"/>
      <c r="BK645" s="28"/>
      <c r="BL645" s="28"/>
    </row>
    <row r="646" spans="62:64" ht="15.75" customHeight="1">
      <c r="BJ646" s="28"/>
      <c r="BK646" s="28"/>
      <c r="BL646" s="28"/>
    </row>
    <row r="647" spans="62:64" ht="15.75" customHeight="1">
      <c r="BJ647" s="28"/>
      <c r="BK647" s="28"/>
      <c r="BL647" s="28"/>
    </row>
    <row r="648" spans="62:64" ht="15.75" customHeight="1">
      <c r="BJ648" s="28"/>
      <c r="BK648" s="28"/>
      <c r="BL648" s="28"/>
    </row>
    <row r="649" spans="62:64" ht="15.75" customHeight="1">
      <c r="BJ649" s="28"/>
      <c r="BK649" s="28"/>
      <c r="BL649" s="28"/>
    </row>
    <row r="650" spans="62:64" ht="15.75" customHeight="1">
      <c r="BJ650" s="28"/>
      <c r="BK650" s="28"/>
      <c r="BL650" s="28"/>
    </row>
    <row r="651" spans="62:64" ht="15.75" customHeight="1">
      <c r="BJ651" s="28"/>
      <c r="BK651" s="28"/>
      <c r="BL651" s="28"/>
    </row>
    <row r="652" spans="62:64" ht="15.75" customHeight="1">
      <c r="BJ652" s="28"/>
      <c r="BK652" s="28"/>
      <c r="BL652" s="28"/>
    </row>
    <row r="653" spans="62:64" ht="15.75" customHeight="1">
      <c r="BJ653" s="28"/>
      <c r="BK653" s="28"/>
      <c r="BL653" s="28"/>
    </row>
    <row r="654" spans="62:64" ht="15.75" customHeight="1">
      <c r="BJ654" s="28"/>
      <c r="BK654" s="28"/>
      <c r="BL654" s="28"/>
    </row>
    <row r="655" spans="62:64" ht="15.75" customHeight="1">
      <c r="BJ655" s="28"/>
      <c r="BK655" s="28"/>
      <c r="BL655" s="28"/>
    </row>
    <row r="656" spans="62:64" ht="15.75" customHeight="1">
      <c r="BJ656" s="28"/>
      <c r="BK656" s="28"/>
      <c r="BL656" s="28"/>
    </row>
    <row r="657" spans="62:64" ht="15.75" customHeight="1">
      <c r="BJ657" s="28"/>
      <c r="BK657" s="28"/>
      <c r="BL657" s="28"/>
    </row>
    <row r="658" spans="62:64" ht="15.75" customHeight="1">
      <c r="BJ658" s="28"/>
      <c r="BK658" s="28"/>
      <c r="BL658" s="28"/>
    </row>
    <row r="659" spans="62:64" ht="15.75" customHeight="1">
      <c r="BJ659" s="28"/>
      <c r="BK659" s="28"/>
      <c r="BL659" s="28"/>
    </row>
    <row r="660" spans="62:64" ht="15.75" customHeight="1">
      <c r="BJ660" s="28"/>
      <c r="BK660" s="28"/>
      <c r="BL660" s="28"/>
    </row>
    <row r="661" spans="62:64" ht="15.75" customHeight="1">
      <c r="BJ661" s="28"/>
      <c r="BK661" s="28"/>
      <c r="BL661" s="28"/>
    </row>
    <row r="662" spans="62:64" ht="15.75" customHeight="1">
      <c r="BJ662" s="28"/>
      <c r="BK662" s="28"/>
      <c r="BL662" s="28"/>
    </row>
    <row r="663" spans="62:64" ht="15.75" customHeight="1">
      <c r="BJ663" s="28"/>
      <c r="BK663" s="28"/>
      <c r="BL663" s="28"/>
    </row>
    <row r="664" spans="62:64" ht="15.75" customHeight="1">
      <c r="BJ664" s="28"/>
      <c r="BK664" s="28"/>
      <c r="BL664" s="28"/>
    </row>
    <row r="665" spans="62:64" ht="15.75" customHeight="1">
      <c r="BJ665" s="28"/>
      <c r="BK665" s="28"/>
      <c r="BL665" s="28"/>
    </row>
    <row r="666" spans="62:64" ht="15.75" customHeight="1">
      <c r="BJ666" s="28"/>
      <c r="BK666" s="28"/>
      <c r="BL666" s="28"/>
    </row>
    <row r="667" spans="62:64" ht="15.75" customHeight="1">
      <c r="BJ667" s="28"/>
      <c r="BK667" s="28"/>
      <c r="BL667" s="28"/>
    </row>
    <row r="668" spans="62:64" ht="15.75" customHeight="1">
      <c r="BJ668" s="28"/>
      <c r="BK668" s="28"/>
      <c r="BL668" s="28"/>
    </row>
    <row r="669" spans="62:64" ht="15.75" customHeight="1">
      <c r="BJ669" s="28"/>
      <c r="BK669" s="28"/>
      <c r="BL669" s="28"/>
    </row>
    <row r="670" spans="62:64" ht="15.75" customHeight="1">
      <c r="BJ670" s="28"/>
      <c r="BK670" s="28"/>
      <c r="BL670" s="28"/>
    </row>
    <row r="671" spans="62:64" ht="15.75" customHeight="1">
      <c r="BJ671" s="28"/>
      <c r="BK671" s="28"/>
      <c r="BL671" s="28"/>
    </row>
    <row r="672" spans="62:64" ht="15.75" customHeight="1">
      <c r="BJ672" s="28"/>
      <c r="BK672" s="28"/>
      <c r="BL672" s="28"/>
    </row>
    <row r="673" spans="62:64" ht="15.75" customHeight="1">
      <c r="BJ673" s="28"/>
      <c r="BK673" s="28"/>
      <c r="BL673" s="28"/>
    </row>
    <row r="674" spans="62:64" ht="15.75" customHeight="1">
      <c r="BJ674" s="28"/>
      <c r="BK674" s="28"/>
      <c r="BL674" s="28"/>
    </row>
    <row r="675" spans="62:64" ht="15.75" customHeight="1">
      <c r="BJ675" s="28"/>
      <c r="BK675" s="28"/>
      <c r="BL675" s="28"/>
    </row>
    <row r="676" spans="62:64" ht="15.75" customHeight="1">
      <c r="BJ676" s="28"/>
      <c r="BK676" s="28"/>
      <c r="BL676" s="28"/>
    </row>
    <row r="677" spans="62:64" ht="15.75" customHeight="1">
      <c r="BJ677" s="28"/>
      <c r="BK677" s="28"/>
      <c r="BL677" s="28"/>
    </row>
    <row r="678" spans="62:64" ht="15.75" customHeight="1">
      <c r="BJ678" s="28"/>
      <c r="BK678" s="28"/>
      <c r="BL678" s="28"/>
    </row>
    <row r="679" spans="62:64" ht="15.75" customHeight="1">
      <c r="BJ679" s="28"/>
      <c r="BK679" s="28"/>
      <c r="BL679" s="28"/>
    </row>
    <row r="680" spans="62:64" ht="15.75" customHeight="1">
      <c r="BJ680" s="28"/>
      <c r="BK680" s="28"/>
      <c r="BL680" s="28"/>
    </row>
    <row r="681" spans="62:64" ht="15.75" customHeight="1">
      <c r="BJ681" s="28"/>
      <c r="BK681" s="28"/>
      <c r="BL681" s="28"/>
    </row>
    <row r="682" spans="62:64" ht="15.75" customHeight="1">
      <c r="BJ682" s="28"/>
      <c r="BK682" s="28"/>
      <c r="BL682" s="28"/>
    </row>
    <row r="683" spans="62:64" ht="15.75" customHeight="1">
      <c r="BJ683" s="28"/>
      <c r="BK683" s="28"/>
      <c r="BL683" s="28"/>
    </row>
    <row r="684" spans="62:64" ht="15.75" customHeight="1">
      <c r="BJ684" s="28"/>
      <c r="BK684" s="28"/>
      <c r="BL684" s="28"/>
    </row>
    <row r="685" spans="62:64" ht="15.75" customHeight="1">
      <c r="BJ685" s="28"/>
      <c r="BK685" s="28"/>
      <c r="BL685" s="28"/>
    </row>
    <row r="686" spans="62:64" ht="15.75" customHeight="1">
      <c r="BJ686" s="28"/>
      <c r="BK686" s="28"/>
      <c r="BL686" s="28"/>
    </row>
    <row r="687" spans="62:64" ht="15.75" customHeight="1">
      <c r="BJ687" s="28"/>
      <c r="BK687" s="28"/>
      <c r="BL687" s="28"/>
    </row>
    <row r="688" spans="62:64" ht="15.75" customHeight="1">
      <c r="BJ688" s="28"/>
      <c r="BK688" s="28"/>
      <c r="BL688" s="28"/>
    </row>
    <row r="689" spans="62:64" ht="15.75" customHeight="1">
      <c r="BJ689" s="28"/>
      <c r="BK689" s="28"/>
      <c r="BL689" s="28"/>
    </row>
    <row r="690" spans="62:64" ht="15.75" customHeight="1">
      <c r="BJ690" s="28"/>
      <c r="BK690" s="28"/>
      <c r="BL690" s="28"/>
    </row>
    <row r="691" spans="62:64" ht="15.75" customHeight="1">
      <c r="BJ691" s="28"/>
      <c r="BK691" s="28"/>
      <c r="BL691" s="28"/>
    </row>
    <row r="692" spans="62:64" ht="15.75" customHeight="1">
      <c r="BJ692" s="28"/>
      <c r="BK692" s="28"/>
      <c r="BL692" s="28"/>
    </row>
    <row r="693" spans="62:64" ht="15.75" customHeight="1">
      <c r="BJ693" s="28"/>
      <c r="BK693" s="28"/>
      <c r="BL693" s="28"/>
    </row>
    <row r="694" spans="62:64" ht="15.75" customHeight="1">
      <c r="BJ694" s="28"/>
      <c r="BK694" s="28"/>
      <c r="BL694" s="28"/>
    </row>
    <row r="695" spans="62:64" ht="15.75" customHeight="1">
      <c r="BJ695" s="28"/>
      <c r="BK695" s="28"/>
      <c r="BL695" s="28"/>
    </row>
    <row r="696" spans="62:64" ht="15.75" customHeight="1">
      <c r="BJ696" s="28"/>
      <c r="BK696" s="28"/>
      <c r="BL696" s="28"/>
    </row>
    <row r="697" spans="62:64" ht="15.75" customHeight="1">
      <c r="BJ697" s="28"/>
      <c r="BK697" s="28"/>
      <c r="BL697" s="28"/>
    </row>
    <row r="698" spans="62:64" ht="15.75" customHeight="1">
      <c r="BJ698" s="28"/>
      <c r="BK698" s="28"/>
      <c r="BL698" s="28"/>
    </row>
    <row r="699" spans="62:64" ht="15.75" customHeight="1">
      <c r="BJ699" s="28"/>
      <c r="BK699" s="28"/>
      <c r="BL699" s="28"/>
    </row>
    <row r="700" spans="62:64" ht="15.75" customHeight="1">
      <c r="BJ700" s="28"/>
      <c r="BK700" s="28"/>
      <c r="BL700" s="28"/>
    </row>
    <row r="701" spans="62:64" ht="15.75" customHeight="1">
      <c r="BJ701" s="28"/>
      <c r="BK701" s="28"/>
      <c r="BL701" s="28"/>
    </row>
    <row r="702" spans="62:64" ht="15.75" customHeight="1">
      <c r="BJ702" s="28"/>
      <c r="BK702" s="28"/>
      <c r="BL702" s="28"/>
    </row>
    <row r="703" spans="62:64" ht="15.75" customHeight="1">
      <c r="BJ703" s="28"/>
      <c r="BK703" s="28"/>
      <c r="BL703" s="28"/>
    </row>
    <row r="704" spans="62:64" ht="15.75" customHeight="1">
      <c r="BJ704" s="28"/>
      <c r="BK704" s="28"/>
      <c r="BL704" s="28"/>
    </row>
    <row r="705" spans="62:64" ht="15.75" customHeight="1">
      <c r="BJ705" s="28"/>
      <c r="BK705" s="28"/>
      <c r="BL705" s="28"/>
    </row>
    <row r="706" spans="62:64" ht="15.75" customHeight="1">
      <c r="BJ706" s="28"/>
      <c r="BK706" s="28"/>
      <c r="BL706" s="28"/>
    </row>
    <row r="707" spans="62:64" ht="15.75" customHeight="1">
      <c r="BJ707" s="28"/>
      <c r="BK707" s="28"/>
      <c r="BL707" s="28"/>
    </row>
    <row r="708" spans="62:64" ht="15.75" customHeight="1">
      <c r="BJ708" s="28"/>
      <c r="BK708" s="28"/>
      <c r="BL708" s="28"/>
    </row>
    <row r="709" spans="62:64" ht="15.75" customHeight="1">
      <c r="BJ709" s="28"/>
      <c r="BK709" s="28"/>
      <c r="BL709" s="28"/>
    </row>
    <row r="710" spans="62:64" ht="15.75" customHeight="1">
      <c r="BJ710" s="28"/>
      <c r="BK710" s="28"/>
      <c r="BL710" s="28"/>
    </row>
    <row r="711" spans="62:64" ht="15.75" customHeight="1">
      <c r="BJ711" s="28"/>
      <c r="BK711" s="28"/>
      <c r="BL711" s="28"/>
    </row>
    <row r="712" spans="62:64" ht="15.75" customHeight="1">
      <c r="BJ712" s="28"/>
      <c r="BK712" s="28"/>
      <c r="BL712" s="28"/>
    </row>
    <row r="713" spans="62:64" ht="15.75" customHeight="1">
      <c r="BJ713" s="28"/>
      <c r="BK713" s="28"/>
      <c r="BL713" s="28"/>
    </row>
    <row r="714" spans="62:64" ht="15.75" customHeight="1">
      <c r="BJ714" s="28"/>
      <c r="BK714" s="28"/>
      <c r="BL714" s="28"/>
    </row>
    <row r="715" spans="62:64" ht="15.75" customHeight="1">
      <c r="BJ715" s="28"/>
      <c r="BK715" s="28"/>
      <c r="BL715" s="28"/>
    </row>
    <row r="716" spans="62:64" ht="15.75" customHeight="1">
      <c r="BJ716" s="28"/>
      <c r="BK716" s="28"/>
      <c r="BL716" s="28"/>
    </row>
    <row r="717" spans="62:64" ht="15.75" customHeight="1">
      <c r="BJ717" s="28"/>
      <c r="BK717" s="28"/>
      <c r="BL717" s="28"/>
    </row>
    <row r="718" spans="62:64" ht="15.75" customHeight="1">
      <c r="BJ718" s="28"/>
      <c r="BK718" s="28"/>
      <c r="BL718" s="28"/>
    </row>
    <row r="719" spans="62:64" ht="15.75" customHeight="1">
      <c r="BJ719" s="28"/>
      <c r="BK719" s="28"/>
      <c r="BL719" s="28"/>
    </row>
    <row r="720" spans="62:64" ht="15.75" customHeight="1">
      <c r="BJ720" s="28"/>
      <c r="BK720" s="28"/>
      <c r="BL720" s="28"/>
    </row>
    <row r="721" spans="62:64" ht="15.75" customHeight="1">
      <c r="BJ721" s="28"/>
      <c r="BK721" s="28"/>
      <c r="BL721" s="28"/>
    </row>
    <row r="722" spans="62:64" ht="15.75" customHeight="1">
      <c r="BJ722" s="28"/>
      <c r="BK722" s="28"/>
      <c r="BL722" s="28"/>
    </row>
    <row r="723" spans="62:64" ht="15.75" customHeight="1">
      <c r="BJ723" s="28"/>
      <c r="BK723" s="28"/>
      <c r="BL723" s="28"/>
    </row>
    <row r="724" spans="62:64" ht="15.75" customHeight="1">
      <c r="BJ724" s="28"/>
      <c r="BK724" s="28"/>
      <c r="BL724" s="28"/>
    </row>
    <row r="725" spans="62:64" ht="15.75" customHeight="1">
      <c r="BJ725" s="28"/>
      <c r="BK725" s="28"/>
      <c r="BL725" s="28"/>
    </row>
    <row r="726" spans="62:64" ht="15.75" customHeight="1">
      <c r="BJ726" s="28"/>
      <c r="BK726" s="28"/>
      <c r="BL726" s="28"/>
    </row>
    <row r="727" spans="62:64" ht="15.75" customHeight="1">
      <c r="BJ727" s="28"/>
      <c r="BK727" s="28"/>
      <c r="BL727" s="28"/>
    </row>
    <row r="728" spans="62:64" ht="15.75" customHeight="1">
      <c r="BJ728" s="28"/>
      <c r="BK728" s="28"/>
      <c r="BL728" s="28"/>
    </row>
    <row r="729" spans="62:64" ht="15.75" customHeight="1">
      <c r="BJ729" s="28"/>
      <c r="BK729" s="28"/>
      <c r="BL729" s="28"/>
    </row>
    <row r="730" spans="62:64" ht="15.75" customHeight="1">
      <c r="BJ730" s="28"/>
      <c r="BK730" s="28"/>
      <c r="BL730" s="28"/>
    </row>
    <row r="731" spans="62:64" ht="15.75" customHeight="1">
      <c r="BJ731" s="28"/>
      <c r="BK731" s="28"/>
      <c r="BL731" s="28"/>
    </row>
    <row r="732" spans="62:64" ht="15.75" customHeight="1">
      <c r="BJ732" s="28"/>
      <c r="BK732" s="28"/>
      <c r="BL732" s="28"/>
    </row>
    <row r="733" spans="62:64" ht="15.75" customHeight="1">
      <c r="BJ733" s="28"/>
      <c r="BK733" s="28"/>
      <c r="BL733" s="28"/>
    </row>
    <row r="734" spans="62:64" ht="15.75" customHeight="1">
      <c r="BJ734" s="28"/>
      <c r="BK734" s="28"/>
      <c r="BL734" s="28"/>
    </row>
    <row r="735" spans="62:64" ht="15.75" customHeight="1">
      <c r="BJ735" s="28"/>
      <c r="BK735" s="28"/>
      <c r="BL735" s="28"/>
    </row>
    <row r="736" spans="62:64" ht="15.75" customHeight="1">
      <c r="BJ736" s="28"/>
      <c r="BK736" s="28"/>
      <c r="BL736" s="28"/>
    </row>
    <row r="737" spans="62:64" ht="15.75" customHeight="1">
      <c r="BJ737" s="28"/>
      <c r="BK737" s="28"/>
      <c r="BL737" s="28"/>
    </row>
    <row r="738" spans="62:64" ht="15.75" customHeight="1">
      <c r="BJ738" s="28"/>
      <c r="BK738" s="28"/>
      <c r="BL738" s="28"/>
    </row>
    <row r="739" spans="62:64" ht="15.75" customHeight="1">
      <c r="BJ739" s="28"/>
      <c r="BK739" s="28"/>
      <c r="BL739" s="28"/>
    </row>
    <row r="740" spans="62:64" ht="15.75" customHeight="1">
      <c r="BJ740" s="28"/>
      <c r="BK740" s="28"/>
      <c r="BL740" s="28"/>
    </row>
    <row r="741" spans="62:64" ht="15.75" customHeight="1">
      <c r="BJ741" s="28"/>
      <c r="BK741" s="28"/>
      <c r="BL741" s="28"/>
    </row>
    <row r="742" spans="62:64" ht="15.75" customHeight="1">
      <c r="BJ742" s="28"/>
      <c r="BK742" s="28"/>
      <c r="BL742" s="28"/>
    </row>
    <row r="743" spans="62:64" ht="15.75" customHeight="1">
      <c r="BJ743" s="28"/>
      <c r="BK743" s="28"/>
      <c r="BL743" s="28"/>
    </row>
    <row r="744" spans="62:64" ht="15.75" customHeight="1">
      <c r="BJ744" s="28"/>
      <c r="BK744" s="28"/>
      <c r="BL744" s="28"/>
    </row>
    <row r="745" spans="62:64" ht="15.75" customHeight="1">
      <c r="BJ745" s="28"/>
      <c r="BK745" s="28"/>
      <c r="BL745" s="28"/>
    </row>
    <row r="746" spans="62:64" ht="15.75" customHeight="1">
      <c r="BJ746" s="28"/>
      <c r="BK746" s="28"/>
      <c r="BL746" s="28"/>
    </row>
    <row r="747" spans="62:64" ht="15.75" customHeight="1">
      <c r="BJ747" s="28"/>
      <c r="BK747" s="28"/>
      <c r="BL747" s="28"/>
    </row>
    <row r="748" spans="62:64" ht="15.75" customHeight="1">
      <c r="BJ748" s="28"/>
      <c r="BK748" s="28"/>
      <c r="BL748" s="28"/>
    </row>
    <row r="749" spans="62:64" ht="15.75" customHeight="1">
      <c r="BJ749" s="28"/>
      <c r="BK749" s="28"/>
      <c r="BL749" s="28"/>
    </row>
    <row r="750" spans="62:64" ht="15.75" customHeight="1">
      <c r="BJ750" s="28"/>
      <c r="BK750" s="28"/>
      <c r="BL750" s="28"/>
    </row>
    <row r="751" spans="62:64" ht="15.75" customHeight="1">
      <c r="BJ751" s="28"/>
      <c r="BK751" s="28"/>
      <c r="BL751" s="28"/>
    </row>
    <row r="752" spans="62:64" ht="15.75" customHeight="1">
      <c r="BJ752" s="28"/>
      <c r="BK752" s="28"/>
      <c r="BL752" s="28"/>
    </row>
    <row r="753" spans="62:64" ht="15.75" customHeight="1">
      <c r="BJ753" s="28"/>
      <c r="BK753" s="28"/>
      <c r="BL753" s="28"/>
    </row>
    <row r="754" spans="62:64" ht="15.75" customHeight="1">
      <c r="BJ754" s="28"/>
      <c r="BK754" s="28"/>
      <c r="BL754" s="28"/>
    </row>
    <row r="755" spans="62:64" ht="15.75" customHeight="1">
      <c r="BJ755" s="28"/>
      <c r="BK755" s="28"/>
      <c r="BL755" s="28"/>
    </row>
    <row r="756" spans="62:64" ht="15.75" customHeight="1">
      <c r="BJ756" s="28"/>
      <c r="BK756" s="28"/>
      <c r="BL756" s="28"/>
    </row>
    <row r="757" spans="62:64" ht="15.75" customHeight="1">
      <c r="BJ757" s="28"/>
      <c r="BK757" s="28"/>
      <c r="BL757" s="28"/>
    </row>
    <row r="758" spans="62:64" ht="15.75" customHeight="1">
      <c r="BJ758" s="28"/>
      <c r="BK758" s="28"/>
      <c r="BL758" s="28"/>
    </row>
    <row r="759" spans="62:64" ht="15.75" customHeight="1">
      <c r="BJ759" s="28"/>
      <c r="BK759" s="28"/>
      <c r="BL759" s="28"/>
    </row>
    <row r="760" spans="62:64" ht="15.75" customHeight="1">
      <c r="BJ760" s="28"/>
      <c r="BK760" s="28"/>
      <c r="BL760" s="28"/>
    </row>
    <row r="761" spans="62:64" ht="15.75" customHeight="1">
      <c r="BJ761" s="28"/>
      <c r="BK761" s="28"/>
      <c r="BL761" s="28"/>
    </row>
    <row r="762" spans="62:64" ht="15.75" customHeight="1">
      <c r="BJ762" s="28"/>
      <c r="BK762" s="28"/>
      <c r="BL762" s="28"/>
    </row>
    <row r="763" spans="62:64" ht="15.75" customHeight="1">
      <c r="BJ763" s="28"/>
      <c r="BK763" s="28"/>
      <c r="BL763" s="28"/>
    </row>
    <row r="764" spans="62:64" ht="15.75" customHeight="1">
      <c r="BJ764" s="28"/>
      <c r="BK764" s="28"/>
      <c r="BL764" s="28"/>
    </row>
    <row r="765" spans="62:64" ht="15.75" customHeight="1">
      <c r="BJ765" s="28"/>
      <c r="BK765" s="28"/>
      <c r="BL765" s="28"/>
    </row>
    <row r="766" spans="62:64" ht="15.75" customHeight="1">
      <c r="BJ766" s="28"/>
      <c r="BK766" s="28"/>
      <c r="BL766" s="28"/>
    </row>
    <row r="767" spans="62:64" ht="15.75" customHeight="1">
      <c r="BJ767" s="28"/>
      <c r="BK767" s="28"/>
      <c r="BL767" s="28"/>
    </row>
    <row r="768" spans="62:64" ht="15.75" customHeight="1">
      <c r="BJ768" s="28"/>
      <c r="BK768" s="28"/>
      <c r="BL768" s="28"/>
    </row>
    <row r="769" spans="62:64" ht="15.75" customHeight="1">
      <c r="BJ769" s="28"/>
      <c r="BK769" s="28"/>
      <c r="BL769" s="28"/>
    </row>
    <row r="770" spans="62:64" ht="15.75" customHeight="1">
      <c r="BJ770" s="28"/>
      <c r="BK770" s="28"/>
      <c r="BL770" s="28"/>
    </row>
    <row r="771" spans="62:64" ht="15.75" customHeight="1">
      <c r="BJ771" s="28"/>
      <c r="BK771" s="28"/>
      <c r="BL771" s="28"/>
    </row>
    <row r="772" spans="62:64" ht="15.75" customHeight="1">
      <c r="BJ772" s="28"/>
      <c r="BK772" s="28"/>
      <c r="BL772" s="28"/>
    </row>
    <row r="773" spans="62:64" ht="15.75" customHeight="1">
      <c r="BJ773" s="28"/>
      <c r="BK773" s="28"/>
      <c r="BL773" s="28"/>
    </row>
    <row r="774" spans="62:64" ht="15.75" customHeight="1">
      <c r="BJ774" s="28"/>
      <c r="BK774" s="28"/>
      <c r="BL774" s="28"/>
    </row>
    <row r="775" spans="62:64" ht="15.75" customHeight="1">
      <c r="BJ775" s="28"/>
      <c r="BK775" s="28"/>
      <c r="BL775" s="28"/>
    </row>
    <row r="776" spans="62:64" ht="15.75" customHeight="1">
      <c r="BJ776" s="28"/>
      <c r="BK776" s="28"/>
      <c r="BL776" s="28"/>
    </row>
    <row r="777" spans="62:64" ht="15.75" customHeight="1">
      <c r="BJ777" s="28"/>
      <c r="BK777" s="28"/>
      <c r="BL777" s="28"/>
    </row>
    <row r="778" spans="62:64" ht="15.75" customHeight="1">
      <c r="BJ778" s="28"/>
      <c r="BK778" s="28"/>
      <c r="BL778" s="28"/>
    </row>
    <row r="779" spans="62:64" ht="15.75" customHeight="1">
      <c r="BJ779" s="28"/>
      <c r="BK779" s="28"/>
      <c r="BL779" s="28"/>
    </row>
    <row r="780" spans="62:64" ht="15.75" customHeight="1">
      <c r="BJ780" s="28"/>
      <c r="BK780" s="28"/>
      <c r="BL780" s="28"/>
    </row>
    <row r="781" spans="62:64" ht="15.75" customHeight="1">
      <c r="BJ781" s="28"/>
      <c r="BK781" s="28"/>
      <c r="BL781" s="28"/>
    </row>
    <row r="782" spans="62:64" ht="15.75" customHeight="1">
      <c r="BJ782" s="28"/>
      <c r="BK782" s="28"/>
      <c r="BL782" s="28"/>
    </row>
    <row r="783" spans="62:64" ht="15.75" customHeight="1">
      <c r="BJ783" s="28"/>
      <c r="BK783" s="28"/>
      <c r="BL783" s="28"/>
    </row>
    <row r="784" spans="62:64" ht="15.75" customHeight="1">
      <c r="BJ784" s="28"/>
      <c r="BK784" s="28"/>
      <c r="BL784" s="28"/>
    </row>
    <row r="785" spans="62:64" ht="15.75" customHeight="1">
      <c r="BJ785" s="28"/>
      <c r="BK785" s="28"/>
      <c r="BL785" s="28"/>
    </row>
    <row r="786" spans="62:64" ht="15.75" customHeight="1">
      <c r="BJ786" s="28"/>
      <c r="BK786" s="28"/>
      <c r="BL786" s="28"/>
    </row>
    <row r="787" spans="62:64" ht="15.75" customHeight="1">
      <c r="BJ787" s="28"/>
      <c r="BK787" s="28"/>
      <c r="BL787" s="28"/>
    </row>
    <row r="788" spans="62:64" ht="15.75" customHeight="1">
      <c r="BJ788" s="28"/>
      <c r="BK788" s="28"/>
      <c r="BL788" s="28"/>
    </row>
    <row r="789" spans="62:64" ht="15.75" customHeight="1">
      <c r="BJ789" s="28"/>
      <c r="BK789" s="28"/>
      <c r="BL789" s="28"/>
    </row>
    <row r="790" spans="62:64" ht="15.75" customHeight="1">
      <c r="BJ790" s="28"/>
      <c r="BK790" s="28"/>
      <c r="BL790" s="28"/>
    </row>
    <row r="791" spans="62:64" ht="15.75" customHeight="1">
      <c r="BJ791" s="28"/>
      <c r="BK791" s="28"/>
      <c r="BL791" s="28"/>
    </row>
    <row r="792" spans="62:64" ht="15.75" customHeight="1">
      <c r="BJ792" s="28"/>
      <c r="BK792" s="28"/>
      <c r="BL792" s="28"/>
    </row>
    <row r="793" spans="62:64" ht="15.75" customHeight="1">
      <c r="BJ793" s="28"/>
      <c r="BK793" s="28"/>
      <c r="BL793" s="28"/>
    </row>
    <row r="794" spans="62:64" ht="15.75" customHeight="1">
      <c r="BJ794" s="28"/>
      <c r="BK794" s="28"/>
      <c r="BL794" s="28"/>
    </row>
    <row r="795" spans="62:64" ht="15.75" customHeight="1">
      <c r="BJ795" s="28"/>
      <c r="BK795" s="28"/>
      <c r="BL795" s="28"/>
    </row>
    <row r="796" spans="62:64" ht="15.75" customHeight="1">
      <c r="BJ796" s="28"/>
      <c r="BK796" s="28"/>
      <c r="BL796" s="28"/>
    </row>
    <row r="797" spans="62:64" ht="15.75" customHeight="1">
      <c r="BJ797" s="28"/>
      <c r="BK797" s="28"/>
      <c r="BL797" s="28"/>
    </row>
    <row r="798" spans="62:64" ht="15.75" customHeight="1">
      <c r="BJ798" s="28"/>
      <c r="BK798" s="28"/>
      <c r="BL798" s="28"/>
    </row>
    <row r="799" spans="62:64" ht="15.75" customHeight="1">
      <c r="BJ799" s="28"/>
      <c r="BK799" s="28"/>
      <c r="BL799" s="28"/>
    </row>
    <row r="800" spans="62:64" ht="15.75" customHeight="1">
      <c r="BJ800" s="28"/>
      <c r="BK800" s="28"/>
      <c r="BL800" s="28"/>
    </row>
    <row r="801" spans="62:64" ht="15.75" customHeight="1">
      <c r="BJ801" s="28"/>
      <c r="BK801" s="28"/>
      <c r="BL801" s="28"/>
    </row>
    <row r="802" spans="62:64" ht="15.75" customHeight="1">
      <c r="BJ802" s="28"/>
      <c r="BK802" s="28"/>
      <c r="BL802" s="28"/>
    </row>
    <row r="803" spans="62:64" ht="15.75" customHeight="1">
      <c r="BJ803" s="28"/>
      <c r="BK803" s="28"/>
      <c r="BL803" s="28"/>
    </row>
    <row r="804" spans="62:64" ht="15.75" customHeight="1">
      <c r="BJ804" s="28"/>
      <c r="BK804" s="28"/>
      <c r="BL804" s="28"/>
    </row>
    <row r="805" spans="62:64" ht="15.75" customHeight="1">
      <c r="BJ805" s="28"/>
      <c r="BK805" s="28"/>
      <c r="BL805" s="28"/>
    </row>
    <row r="806" spans="62:64" ht="15.75" customHeight="1">
      <c r="BJ806" s="28"/>
      <c r="BK806" s="28"/>
      <c r="BL806" s="28"/>
    </row>
    <row r="807" spans="62:64" ht="15.75" customHeight="1">
      <c r="BJ807" s="28"/>
      <c r="BK807" s="28"/>
      <c r="BL807" s="28"/>
    </row>
    <row r="808" spans="62:64" ht="15.75" customHeight="1">
      <c r="BJ808" s="28"/>
      <c r="BK808" s="28"/>
      <c r="BL808" s="28"/>
    </row>
    <row r="809" spans="62:64" ht="15.75" customHeight="1">
      <c r="BJ809" s="28"/>
      <c r="BK809" s="28"/>
      <c r="BL809" s="28"/>
    </row>
    <row r="810" spans="62:64" ht="15.75" customHeight="1">
      <c r="BJ810" s="28"/>
      <c r="BK810" s="28"/>
      <c r="BL810" s="28"/>
    </row>
    <row r="811" spans="62:64" ht="15.75" customHeight="1">
      <c r="BJ811" s="28"/>
      <c r="BK811" s="28"/>
      <c r="BL811" s="28"/>
    </row>
    <row r="812" spans="62:64" ht="15.75" customHeight="1">
      <c r="BJ812" s="28"/>
      <c r="BK812" s="28"/>
      <c r="BL812" s="28"/>
    </row>
    <row r="813" spans="62:64" ht="15.75" customHeight="1">
      <c r="BJ813" s="28"/>
      <c r="BK813" s="28"/>
      <c r="BL813" s="28"/>
    </row>
    <row r="814" spans="62:64" ht="15.75" customHeight="1">
      <c r="BJ814" s="28"/>
      <c r="BK814" s="28"/>
      <c r="BL814" s="28"/>
    </row>
    <row r="815" spans="62:64" ht="15.75" customHeight="1">
      <c r="BJ815" s="28"/>
      <c r="BK815" s="28"/>
      <c r="BL815" s="28"/>
    </row>
    <row r="816" spans="62:64" ht="15.75" customHeight="1">
      <c r="BJ816" s="28"/>
      <c r="BK816" s="28"/>
      <c r="BL816" s="28"/>
    </row>
    <row r="817" spans="62:64" ht="15.75" customHeight="1">
      <c r="BJ817" s="28"/>
      <c r="BK817" s="28"/>
      <c r="BL817" s="28"/>
    </row>
    <row r="818" spans="62:64" ht="15.75" customHeight="1">
      <c r="BJ818" s="28"/>
      <c r="BK818" s="28"/>
      <c r="BL818" s="28"/>
    </row>
    <row r="819" spans="62:64" ht="15.75" customHeight="1">
      <c r="BJ819" s="28"/>
      <c r="BK819" s="28"/>
      <c r="BL819" s="28"/>
    </row>
    <row r="820" spans="62:64" ht="15.75" customHeight="1">
      <c r="BJ820" s="28"/>
      <c r="BK820" s="28"/>
      <c r="BL820" s="28"/>
    </row>
    <row r="821" spans="62:64" ht="15.75" customHeight="1">
      <c r="BJ821" s="28"/>
      <c r="BK821" s="28"/>
      <c r="BL821" s="28"/>
    </row>
    <row r="822" spans="62:64" ht="15.75" customHeight="1">
      <c r="BJ822" s="28"/>
      <c r="BK822" s="28"/>
      <c r="BL822" s="28"/>
    </row>
    <row r="823" spans="62:64" ht="15.75" customHeight="1">
      <c r="BJ823" s="28"/>
      <c r="BK823" s="28"/>
      <c r="BL823" s="28"/>
    </row>
    <row r="824" spans="62:64" ht="15.75" customHeight="1">
      <c r="BJ824" s="28"/>
      <c r="BK824" s="28"/>
      <c r="BL824" s="28"/>
    </row>
    <row r="825" spans="62:64" ht="15.75" customHeight="1">
      <c r="BJ825" s="28"/>
      <c r="BK825" s="28"/>
      <c r="BL825" s="28"/>
    </row>
    <row r="826" spans="62:64" ht="15.75" customHeight="1">
      <c r="BJ826" s="28"/>
      <c r="BK826" s="28"/>
      <c r="BL826" s="28"/>
    </row>
    <row r="827" spans="62:64" ht="15.75" customHeight="1">
      <c r="BJ827" s="28"/>
      <c r="BK827" s="28"/>
      <c r="BL827" s="28"/>
    </row>
    <row r="828" spans="62:64" ht="15.75" customHeight="1">
      <c r="BJ828" s="28"/>
      <c r="BK828" s="28"/>
      <c r="BL828" s="28"/>
    </row>
    <row r="829" spans="62:64" ht="15.75" customHeight="1">
      <c r="BJ829" s="28"/>
      <c r="BK829" s="28"/>
      <c r="BL829" s="28"/>
    </row>
    <row r="830" spans="62:64" ht="15.75" customHeight="1">
      <c r="BJ830" s="28"/>
      <c r="BK830" s="28"/>
      <c r="BL830" s="28"/>
    </row>
    <row r="831" spans="62:64" ht="15.75" customHeight="1">
      <c r="BJ831" s="28"/>
      <c r="BK831" s="28"/>
      <c r="BL831" s="28"/>
    </row>
    <row r="832" spans="62:64" ht="15.75" customHeight="1">
      <c r="BJ832" s="28"/>
      <c r="BK832" s="28"/>
      <c r="BL832" s="28"/>
    </row>
    <row r="833" spans="62:64" ht="15.75" customHeight="1">
      <c r="BJ833" s="28"/>
      <c r="BK833" s="28"/>
      <c r="BL833" s="28"/>
    </row>
    <row r="834" spans="62:64" ht="15.75" customHeight="1">
      <c r="BJ834" s="28"/>
      <c r="BK834" s="28"/>
      <c r="BL834" s="28"/>
    </row>
    <row r="835" spans="62:64" ht="15.75" customHeight="1">
      <c r="BJ835" s="28"/>
      <c r="BK835" s="28"/>
      <c r="BL835" s="28"/>
    </row>
    <row r="836" spans="62:64" ht="15.75" customHeight="1">
      <c r="BJ836" s="28"/>
      <c r="BK836" s="28"/>
      <c r="BL836" s="28"/>
    </row>
    <row r="837" spans="62:64" ht="15.75" customHeight="1">
      <c r="BJ837" s="28"/>
      <c r="BK837" s="28"/>
      <c r="BL837" s="28"/>
    </row>
    <row r="838" spans="62:64" ht="15.75" customHeight="1">
      <c r="BJ838" s="28"/>
      <c r="BK838" s="28"/>
      <c r="BL838" s="28"/>
    </row>
    <row r="839" spans="62:64" ht="15.75" customHeight="1">
      <c r="BJ839" s="28"/>
      <c r="BK839" s="28"/>
      <c r="BL839" s="28"/>
    </row>
    <row r="840" spans="62:64" ht="15.75" customHeight="1">
      <c r="BJ840" s="28"/>
      <c r="BK840" s="28"/>
      <c r="BL840" s="28"/>
    </row>
    <row r="841" spans="62:64" ht="15.75" customHeight="1">
      <c r="BJ841" s="28"/>
      <c r="BK841" s="28"/>
      <c r="BL841" s="28"/>
    </row>
    <row r="842" spans="62:64" ht="15.75" customHeight="1">
      <c r="BJ842" s="28"/>
      <c r="BK842" s="28"/>
      <c r="BL842" s="28"/>
    </row>
    <row r="843" spans="62:64" ht="15.75" customHeight="1">
      <c r="BJ843" s="28"/>
      <c r="BK843" s="28"/>
      <c r="BL843" s="28"/>
    </row>
    <row r="844" spans="62:64" ht="15.75" customHeight="1">
      <c r="BJ844" s="28"/>
      <c r="BK844" s="28"/>
      <c r="BL844" s="28"/>
    </row>
    <row r="845" spans="62:64" ht="15.75" customHeight="1">
      <c r="BJ845" s="28"/>
      <c r="BK845" s="28"/>
      <c r="BL845" s="28"/>
    </row>
    <row r="846" spans="62:64" ht="15.75" customHeight="1">
      <c r="BJ846" s="28"/>
      <c r="BK846" s="28"/>
      <c r="BL846" s="28"/>
    </row>
    <row r="847" spans="62:64" ht="15.75" customHeight="1">
      <c r="BJ847" s="28"/>
      <c r="BK847" s="28"/>
      <c r="BL847" s="28"/>
    </row>
    <row r="848" spans="62:64" ht="15.75" customHeight="1">
      <c r="BJ848" s="28"/>
      <c r="BK848" s="28"/>
      <c r="BL848" s="28"/>
    </row>
    <row r="849" spans="62:64" ht="15.75" customHeight="1">
      <c r="BJ849" s="28"/>
      <c r="BK849" s="28"/>
      <c r="BL849" s="28"/>
    </row>
    <row r="850" spans="62:64" ht="15.75" customHeight="1">
      <c r="BJ850" s="28"/>
      <c r="BK850" s="28"/>
      <c r="BL850" s="28"/>
    </row>
    <row r="851" spans="62:64" ht="15.75" customHeight="1">
      <c r="BJ851" s="28"/>
      <c r="BK851" s="28"/>
      <c r="BL851" s="28"/>
    </row>
    <row r="852" spans="62:64" ht="15.75" customHeight="1">
      <c r="BJ852" s="28"/>
      <c r="BK852" s="28"/>
      <c r="BL852" s="28"/>
    </row>
    <row r="853" spans="62:64" ht="15.75" customHeight="1">
      <c r="BJ853" s="28"/>
      <c r="BK853" s="28"/>
      <c r="BL853" s="28"/>
    </row>
    <row r="854" spans="62:64" ht="15.75" customHeight="1">
      <c r="BJ854" s="28"/>
      <c r="BK854" s="28"/>
      <c r="BL854" s="28"/>
    </row>
    <row r="855" spans="62:64" ht="15.75" customHeight="1">
      <c r="BJ855" s="28"/>
      <c r="BK855" s="28"/>
      <c r="BL855" s="28"/>
    </row>
    <row r="856" spans="62:64" ht="15.75" customHeight="1">
      <c r="BJ856" s="28"/>
      <c r="BK856" s="28"/>
      <c r="BL856" s="28"/>
    </row>
    <row r="857" spans="62:64" ht="15.75" customHeight="1">
      <c r="BJ857" s="28"/>
      <c r="BK857" s="28"/>
      <c r="BL857" s="28"/>
    </row>
    <row r="858" spans="62:64" ht="15.75" customHeight="1">
      <c r="BJ858" s="28"/>
      <c r="BK858" s="28"/>
      <c r="BL858" s="28"/>
    </row>
    <row r="859" spans="62:64" ht="15.75" customHeight="1">
      <c r="BJ859" s="28"/>
      <c r="BK859" s="28"/>
      <c r="BL859" s="28"/>
    </row>
    <row r="860" spans="62:64" ht="15.75" customHeight="1">
      <c r="BJ860" s="28"/>
      <c r="BK860" s="28"/>
      <c r="BL860" s="28"/>
    </row>
    <row r="861" spans="62:64" ht="15.75" customHeight="1">
      <c r="BJ861" s="28"/>
      <c r="BK861" s="28"/>
      <c r="BL861" s="28"/>
    </row>
    <row r="862" spans="62:64" ht="15.75" customHeight="1">
      <c r="BJ862" s="28"/>
      <c r="BK862" s="28"/>
      <c r="BL862" s="28"/>
    </row>
    <row r="863" spans="62:64" ht="15.75" customHeight="1">
      <c r="BJ863" s="28"/>
      <c r="BK863" s="28"/>
      <c r="BL863" s="28"/>
    </row>
    <row r="864" spans="62:64" ht="15.75" customHeight="1">
      <c r="BJ864" s="28"/>
      <c r="BK864" s="28"/>
      <c r="BL864" s="28"/>
    </row>
    <row r="865" spans="62:64" ht="15.75" customHeight="1">
      <c r="BJ865" s="28"/>
      <c r="BK865" s="28"/>
      <c r="BL865" s="28"/>
    </row>
    <row r="866" spans="62:64" ht="15.75" customHeight="1">
      <c r="BJ866" s="28"/>
      <c r="BK866" s="28"/>
      <c r="BL866" s="28"/>
    </row>
    <row r="867" spans="62:64" ht="15.75" customHeight="1">
      <c r="BJ867" s="28"/>
      <c r="BK867" s="28"/>
      <c r="BL867" s="28"/>
    </row>
    <row r="868" spans="62:64" ht="15.75" customHeight="1">
      <c r="BJ868" s="28"/>
      <c r="BK868" s="28"/>
      <c r="BL868" s="28"/>
    </row>
    <row r="869" spans="62:64" ht="15.75" customHeight="1">
      <c r="BJ869" s="28"/>
      <c r="BK869" s="28"/>
      <c r="BL869" s="28"/>
    </row>
    <row r="870" spans="62:64" ht="15.75" customHeight="1">
      <c r="BJ870" s="28"/>
      <c r="BK870" s="28"/>
      <c r="BL870" s="28"/>
    </row>
    <row r="871" spans="62:64" ht="15.75" customHeight="1">
      <c r="BJ871" s="28"/>
      <c r="BK871" s="28"/>
      <c r="BL871" s="28"/>
    </row>
    <row r="872" spans="62:64" ht="15.75" customHeight="1">
      <c r="BJ872" s="28"/>
      <c r="BK872" s="28"/>
      <c r="BL872" s="28"/>
    </row>
    <row r="873" spans="62:64" ht="15.75" customHeight="1">
      <c r="BJ873" s="28"/>
      <c r="BK873" s="28"/>
      <c r="BL873" s="28"/>
    </row>
    <row r="874" spans="62:64" ht="15.75" customHeight="1">
      <c r="BJ874" s="28"/>
      <c r="BK874" s="28"/>
      <c r="BL874" s="28"/>
    </row>
    <row r="875" spans="62:64" ht="15.75" customHeight="1">
      <c r="BJ875" s="28"/>
      <c r="BK875" s="28"/>
      <c r="BL875" s="28"/>
    </row>
    <row r="876" spans="62:64" ht="15.75" customHeight="1">
      <c r="BJ876" s="28"/>
      <c r="BK876" s="28"/>
      <c r="BL876" s="28"/>
    </row>
    <row r="877" spans="62:64" ht="15.75" customHeight="1">
      <c r="BJ877" s="28"/>
      <c r="BK877" s="28"/>
      <c r="BL877" s="28"/>
    </row>
    <row r="878" spans="62:64" ht="15.75" customHeight="1">
      <c r="BJ878" s="28"/>
      <c r="BK878" s="28"/>
      <c r="BL878" s="28"/>
    </row>
    <row r="879" spans="62:64" ht="15.75" customHeight="1">
      <c r="BJ879" s="28"/>
      <c r="BK879" s="28"/>
      <c r="BL879" s="28"/>
    </row>
    <row r="880" spans="62:64" ht="15.75" customHeight="1">
      <c r="BJ880" s="28"/>
      <c r="BK880" s="28"/>
      <c r="BL880" s="28"/>
    </row>
    <row r="881" spans="62:64" ht="15.75" customHeight="1">
      <c r="BJ881" s="28"/>
      <c r="BK881" s="28"/>
      <c r="BL881" s="28"/>
    </row>
    <row r="882" spans="62:64" ht="15.75" customHeight="1">
      <c r="BJ882" s="28"/>
      <c r="BK882" s="28"/>
      <c r="BL882" s="28"/>
    </row>
    <row r="883" spans="62:64" ht="15.75" customHeight="1">
      <c r="BJ883" s="28"/>
      <c r="BK883" s="28"/>
      <c r="BL883" s="28"/>
    </row>
    <row r="884" spans="62:64" ht="15.75" customHeight="1">
      <c r="BJ884" s="28"/>
      <c r="BK884" s="28"/>
      <c r="BL884" s="28"/>
    </row>
    <row r="885" spans="62:64" ht="15.75" customHeight="1">
      <c r="BJ885" s="28"/>
      <c r="BK885" s="28"/>
      <c r="BL885" s="28"/>
    </row>
    <row r="886" spans="62:64" ht="15.75" customHeight="1">
      <c r="BJ886" s="28"/>
      <c r="BK886" s="28"/>
      <c r="BL886" s="28"/>
    </row>
    <row r="887" spans="62:64" ht="15.75" customHeight="1">
      <c r="BJ887" s="28"/>
      <c r="BK887" s="28"/>
      <c r="BL887" s="28"/>
    </row>
    <row r="888" spans="62:64" ht="15.75" customHeight="1">
      <c r="BJ888" s="28"/>
      <c r="BK888" s="28"/>
      <c r="BL888" s="28"/>
    </row>
    <row r="889" spans="62:64" ht="15.75" customHeight="1">
      <c r="BJ889" s="28"/>
      <c r="BK889" s="28"/>
      <c r="BL889" s="28"/>
    </row>
    <row r="890" spans="62:64" ht="15.75" customHeight="1">
      <c r="BJ890" s="28"/>
      <c r="BK890" s="28"/>
      <c r="BL890" s="28"/>
    </row>
    <row r="891" spans="62:64" ht="15.75" customHeight="1">
      <c r="BJ891" s="28"/>
      <c r="BK891" s="28"/>
      <c r="BL891" s="28"/>
    </row>
    <row r="892" spans="62:64" ht="15.75" customHeight="1">
      <c r="BJ892" s="28"/>
      <c r="BK892" s="28"/>
      <c r="BL892" s="28"/>
    </row>
    <row r="893" spans="62:64" ht="15.75" customHeight="1">
      <c r="BJ893" s="28"/>
      <c r="BK893" s="28"/>
      <c r="BL893" s="28"/>
    </row>
    <row r="894" spans="62:64" ht="15.75" customHeight="1">
      <c r="BJ894" s="28"/>
      <c r="BK894" s="28"/>
      <c r="BL894" s="28"/>
    </row>
    <row r="895" spans="62:64" ht="15.75" customHeight="1">
      <c r="BJ895" s="28"/>
      <c r="BK895" s="28"/>
      <c r="BL895" s="28"/>
    </row>
    <row r="896" spans="62:64" ht="15.75" customHeight="1">
      <c r="BJ896" s="28"/>
      <c r="BK896" s="28"/>
      <c r="BL896" s="28"/>
    </row>
    <row r="897" spans="62:64" ht="15.75" customHeight="1">
      <c r="BJ897" s="28"/>
      <c r="BK897" s="28"/>
      <c r="BL897" s="28"/>
    </row>
    <row r="898" spans="62:64" ht="15.75" customHeight="1">
      <c r="BJ898" s="28"/>
      <c r="BK898" s="28"/>
      <c r="BL898" s="28"/>
    </row>
    <row r="899" spans="62:64" ht="15.75" customHeight="1">
      <c r="BJ899" s="28"/>
      <c r="BK899" s="28"/>
      <c r="BL899" s="28"/>
    </row>
    <row r="900" spans="62:64" ht="15.75" customHeight="1">
      <c r="BJ900" s="28"/>
      <c r="BK900" s="28"/>
      <c r="BL900" s="28"/>
    </row>
    <row r="901" spans="62:64" ht="15.75" customHeight="1">
      <c r="BJ901" s="28"/>
      <c r="BK901" s="28"/>
      <c r="BL901" s="28"/>
    </row>
    <row r="902" spans="62:64" ht="15.75" customHeight="1">
      <c r="BJ902" s="28"/>
      <c r="BK902" s="28"/>
      <c r="BL902" s="28"/>
    </row>
    <row r="903" spans="62:64" ht="15.75" customHeight="1">
      <c r="BJ903" s="28"/>
      <c r="BK903" s="28"/>
      <c r="BL903" s="28"/>
    </row>
    <row r="904" spans="62:64" ht="15.75" customHeight="1">
      <c r="BJ904" s="28"/>
      <c r="BK904" s="28"/>
      <c r="BL904" s="28"/>
    </row>
    <row r="905" spans="62:64" ht="15.75" customHeight="1">
      <c r="BJ905" s="28"/>
      <c r="BK905" s="28"/>
      <c r="BL905" s="28"/>
    </row>
    <row r="906" spans="62:64" ht="15.75" customHeight="1">
      <c r="BJ906" s="28"/>
      <c r="BK906" s="28"/>
      <c r="BL906" s="28"/>
    </row>
    <row r="907" spans="62:64" ht="15.75" customHeight="1">
      <c r="BJ907" s="28"/>
      <c r="BK907" s="28"/>
      <c r="BL907" s="28"/>
    </row>
    <row r="908" spans="62:64" ht="15.75" customHeight="1">
      <c r="BJ908" s="28"/>
      <c r="BK908" s="28"/>
      <c r="BL908" s="28"/>
    </row>
    <row r="909" spans="62:64" ht="15.75" customHeight="1">
      <c r="BJ909" s="28"/>
      <c r="BK909" s="28"/>
      <c r="BL909" s="28"/>
    </row>
    <row r="910" spans="62:64" ht="15.75" customHeight="1">
      <c r="BJ910" s="28"/>
      <c r="BK910" s="28"/>
      <c r="BL910" s="28"/>
    </row>
    <row r="911" spans="62:64" ht="15.75" customHeight="1">
      <c r="BJ911" s="28"/>
      <c r="BK911" s="28"/>
      <c r="BL911" s="28"/>
    </row>
    <row r="912" spans="62:64" ht="15.75" customHeight="1">
      <c r="BJ912" s="28"/>
      <c r="BK912" s="28"/>
      <c r="BL912" s="28"/>
    </row>
    <row r="913" spans="62:64" ht="15.75" customHeight="1">
      <c r="BJ913" s="28"/>
      <c r="BK913" s="28"/>
      <c r="BL913" s="28"/>
    </row>
    <row r="914" spans="62:64" ht="15.75" customHeight="1">
      <c r="BJ914" s="28"/>
      <c r="BK914" s="28"/>
      <c r="BL914" s="28"/>
    </row>
    <row r="915" spans="62:64" ht="15.75" customHeight="1">
      <c r="BJ915" s="28"/>
      <c r="BK915" s="28"/>
      <c r="BL915" s="28"/>
    </row>
    <row r="916" spans="62:64" ht="15.75" customHeight="1">
      <c r="BJ916" s="28"/>
      <c r="BK916" s="28"/>
      <c r="BL916" s="28"/>
    </row>
    <row r="917" spans="62:64" ht="15.75" customHeight="1">
      <c r="BJ917" s="28"/>
      <c r="BK917" s="28"/>
      <c r="BL917" s="28"/>
    </row>
    <row r="918" spans="62:64" ht="15.75" customHeight="1">
      <c r="BJ918" s="28"/>
      <c r="BK918" s="28"/>
      <c r="BL918" s="28"/>
    </row>
    <row r="919" spans="62:64" ht="15.75" customHeight="1">
      <c r="BJ919" s="28"/>
      <c r="BK919" s="28"/>
      <c r="BL919" s="28"/>
    </row>
    <row r="920" spans="62:64" ht="15.75" customHeight="1">
      <c r="BJ920" s="28"/>
      <c r="BK920" s="28"/>
      <c r="BL920" s="28"/>
    </row>
    <row r="921" spans="62:64" ht="15.75" customHeight="1">
      <c r="BJ921" s="28"/>
      <c r="BK921" s="28"/>
      <c r="BL921" s="28"/>
    </row>
    <row r="922" spans="62:64" ht="15.75" customHeight="1">
      <c r="BJ922" s="28"/>
      <c r="BK922" s="28"/>
      <c r="BL922" s="28"/>
    </row>
    <row r="923" spans="62:64" ht="15.75" customHeight="1">
      <c r="BJ923" s="28"/>
      <c r="BK923" s="28"/>
      <c r="BL923" s="28"/>
    </row>
    <row r="924" spans="62:64" ht="15.75" customHeight="1">
      <c r="BJ924" s="28"/>
      <c r="BK924" s="28"/>
      <c r="BL924" s="28"/>
    </row>
    <row r="925" spans="62:64" ht="15.75" customHeight="1">
      <c r="BJ925" s="28"/>
      <c r="BK925" s="28"/>
      <c r="BL925" s="28"/>
    </row>
    <row r="926" spans="62:64" ht="15.75" customHeight="1">
      <c r="BJ926" s="28"/>
      <c r="BK926" s="28"/>
      <c r="BL926" s="28"/>
    </row>
    <row r="927" spans="62:64" ht="15.75" customHeight="1">
      <c r="BJ927" s="28"/>
      <c r="BK927" s="28"/>
      <c r="BL927" s="28"/>
    </row>
    <row r="928" spans="62:64" ht="15.75" customHeight="1">
      <c r="BJ928" s="28"/>
      <c r="BK928" s="28"/>
      <c r="BL928" s="28"/>
    </row>
    <row r="929" spans="62:64" ht="15.75" customHeight="1">
      <c r="BJ929" s="28"/>
      <c r="BK929" s="28"/>
      <c r="BL929" s="28"/>
    </row>
    <row r="930" spans="62:64" ht="15.75" customHeight="1">
      <c r="BJ930" s="28"/>
      <c r="BK930" s="28"/>
      <c r="BL930" s="28"/>
    </row>
    <row r="931" spans="62:64" ht="15.75" customHeight="1">
      <c r="BJ931" s="28"/>
      <c r="BK931" s="28"/>
      <c r="BL931" s="28"/>
    </row>
    <row r="932" spans="62:64" ht="15.75" customHeight="1">
      <c r="BJ932" s="28"/>
      <c r="BK932" s="28"/>
      <c r="BL932" s="28"/>
    </row>
    <row r="933" spans="62:64" ht="15.75" customHeight="1">
      <c r="BJ933" s="28"/>
      <c r="BK933" s="28"/>
      <c r="BL933" s="28"/>
    </row>
    <row r="934" spans="62:64" ht="15.75" customHeight="1">
      <c r="BJ934" s="28"/>
      <c r="BK934" s="28"/>
      <c r="BL934" s="28"/>
    </row>
    <row r="935" spans="62:64" ht="15.75" customHeight="1">
      <c r="BJ935" s="28"/>
      <c r="BK935" s="28"/>
      <c r="BL935" s="28"/>
    </row>
    <row r="936" spans="62:64" ht="15.75" customHeight="1">
      <c r="BJ936" s="28"/>
      <c r="BK936" s="28"/>
      <c r="BL936" s="28"/>
    </row>
    <row r="937" spans="62:64" ht="15.75" customHeight="1">
      <c r="BJ937" s="28"/>
      <c r="BK937" s="28"/>
      <c r="BL937" s="28"/>
    </row>
    <row r="938" spans="62:64" ht="15.75" customHeight="1">
      <c r="BJ938" s="28"/>
      <c r="BK938" s="28"/>
      <c r="BL938" s="28"/>
    </row>
    <row r="939" spans="62:64" ht="15.75" customHeight="1">
      <c r="BJ939" s="28"/>
      <c r="BK939" s="28"/>
      <c r="BL939" s="28"/>
    </row>
    <row r="940" spans="62:64" ht="15.75" customHeight="1">
      <c r="BJ940" s="28"/>
      <c r="BK940" s="28"/>
      <c r="BL940" s="28"/>
    </row>
    <row r="941" spans="62:64" ht="15.75" customHeight="1">
      <c r="BJ941" s="28"/>
      <c r="BK941" s="28"/>
      <c r="BL941" s="28"/>
    </row>
    <row r="942" spans="62:64" ht="15.75" customHeight="1">
      <c r="BJ942" s="28"/>
      <c r="BK942" s="28"/>
      <c r="BL942" s="28"/>
    </row>
    <row r="943" spans="62:64" ht="15.75" customHeight="1">
      <c r="BJ943" s="28"/>
      <c r="BK943" s="28"/>
      <c r="BL943" s="28"/>
    </row>
    <row r="944" spans="62:64" ht="15.75" customHeight="1">
      <c r="BJ944" s="28"/>
      <c r="BK944" s="28"/>
      <c r="BL944" s="28"/>
    </row>
    <row r="945" spans="62:64" ht="15.75" customHeight="1">
      <c r="BJ945" s="28"/>
      <c r="BK945" s="28"/>
      <c r="BL945" s="28"/>
    </row>
    <row r="946" spans="62:64" ht="15.75" customHeight="1">
      <c r="BJ946" s="28"/>
      <c r="BK946" s="28"/>
      <c r="BL946" s="28"/>
    </row>
    <row r="947" spans="62:64" ht="15.75" customHeight="1">
      <c r="BJ947" s="28"/>
      <c r="BK947" s="28"/>
      <c r="BL947" s="28"/>
    </row>
    <row r="948" spans="62:64" ht="15.75" customHeight="1">
      <c r="BJ948" s="28"/>
      <c r="BK948" s="28"/>
      <c r="BL948" s="28"/>
    </row>
    <row r="949" spans="62:64" ht="15.75" customHeight="1">
      <c r="BJ949" s="28"/>
      <c r="BK949" s="28"/>
      <c r="BL949" s="28"/>
    </row>
    <row r="950" spans="62:64" ht="15.75" customHeight="1">
      <c r="BJ950" s="28"/>
      <c r="BK950" s="28"/>
      <c r="BL950" s="28"/>
    </row>
    <row r="951" spans="62:64" ht="15.75" customHeight="1">
      <c r="BJ951" s="28"/>
      <c r="BK951" s="28"/>
      <c r="BL951" s="28"/>
    </row>
    <row r="952" spans="62:64" ht="15.75" customHeight="1">
      <c r="BJ952" s="28"/>
      <c r="BK952" s="28"/>
      <c r="BL952" s="28"/>
    </row>
    <row r="953" spans="62:64" ht="15.75" customHeight="1">
      <c r="BJ953" s="28"/>
      <c r="BK953" s="28"/>
      <c r="BL953" s="28"/>
    </row>
    <row r="954" spans="62:64" ht="15.75" customHeight="1">
      <c r="BJ954" s="28"/>
      <c r="BK954" s="28"/>
      <c r="BL954" s="28"/>
    </row>
    <row r="955" spans="62:64" ht="15.75" customHeight="1">
      <c r="BJ955" s="28"/>
      <c r="BK955" s="28"/>
      <c r="BL955" s="28"/>
    </row>
    <row r="956" spans="62:64" ht="15.75" customHeight="1">
      <c r="BJ956" s="28"/>
      <c r="BK956" s="28"/>
      <c r="BL956" s="28"/>
    </row>
    <row r="957" spans="62:64" ht="15.75" customHeight="1">
      <c r="BJ957" s="28"/>
      <c r="BK957" s="28"/>
      <c r="BL957" s="28"/>
    </row>
    <row r="958" spans="62:64" ht="15.75" customHeight="1">
      <c r="BJ958" s="28"/>
      <c r="BK958" s="28"/>
      <c r="BL958" s="28"/>
    </row>
    <row r="959" spans="62:64" ht="15.75" customHeight="1">
      <c r="BJ959" s="28"/>
      <c r="BK959" s="28"/>
      <c r="BL959" s="28"/>
    </row>
    <row r="960" spans="62:64" ht="15.75" customHeight="1">
      <c r="BJ960" s="28"/>
      <c r="BK960" s="28"/>
      <c r="BL960" s="28"/>
    </row>
    <row r="961" spans="62:64" ht="15.75" customHeight="1">
      <c r="BJ961" s="28"/>
      <c r="BK961" s="28"/>
      <c r="BL961" s="28"/>
    </row>
    <row r="962" spans="62:64" ht="15.75" customHeight="1">
      <c r="BJ962" s="28"/>
      <c r="BK962" s="28"/>
      <c r="BL962" s="28"/>
    </row>
    <row r="963" spans="62:64" ht="15.75" customHeight="1">
      <c r="BJ963" s="28"/>
      <c r="BK963" s="28"/>
      <c r="BL963" s="28"/>
    </row>
    <row r="964" spans="62:64" ht="15.75" customHeight="1">
      <c r="BJ964" s="28"/>
      <c r="BK964" s="28"/>
      <c r="BL964" s="28"/>
    </row>
    <row r="965" spans="62:64" ht="15.75" customHeight="1">
      <c r="BJ965" s="28"/>
      <c r="BK965" s="28"/>
      <c r="BL965" s="28"/>
    </row>
    <row r="966" spans="62:64" ht="15.75" customHeight="1">
      <c r="BJ966" s="28"/>
      <c r="BK966" s="28"/>
      <c r="BL966" s="28"/>
    </row>
    <row r="967" spans="62:64" ht="15.75" customHeight="1">
      <c r="BJ967" s="28"/>
      <c r="BK967" s="28"/>
      <c r="BL967" s="28"/>
    </row>
    <row r="968" spans="62:64" ht="15.75" customHeight="1">
      <c r="BJ968" s="28"/>
      <c r="BK968" s="28"/>
      <c r="BL968" s="28"/>
    </row>
    <row r="969" spans="62:64" ht="15.75" customHeight="1">
      <c r="BJ969" s="28"/>
      <c r="BK969" s="28"/>
      <c r="BL969" s="28"/>
    </row>
    <row r="970" spans="62:64" ht="15.75" customHeight="1">
      <c r="BJ970" s="28"/>
      <c r="BK970" s="28"/>
      <c r="BL970" s="28"/>
    </row>
    <row r="971" spans="62:64" ht="15.75" customHeight="1">
      <c r="BJ971" s="28"/>
      <c r="BK971" s="28"/>
      <c r="BL971" s="28"/>
    </row>
    <row r="972" spans="62:64" ht="15.75" customHeight="1">
      <c r="BJ972" s="28"/>
      <c r="BK972" s="28"/>
      <c r="BL972" s="28"/>
    </row>
    <row r="973" spans="62:64" ht="15.75" customHeight="1">
      <c r="BJ973" s="28"/>
      <c r="BK973" s="28"/>
      <c r="BL973" s="28"/>
    </row>
    <row r="974" spans="62:64" ht="15.75" customHeight="1">
      <c r="BJ974" s="28"/>
      <c r="BK974" s="28"/>
      <c r="BL974" s="28"/>
    </row>
    <row r="975" spans="62:64" ht="15.75" customHeight="1">
      <c r="BJ975" s="28"/>
      <c r="BK975" s="28"/>
      <c r="BL975" s="28"/>
    </row>
    <row r="976" spans="62:64" ht="15.75" customHeight="1">
      <c r="BJ976" s="28"/>
      <c r="BK976" s="28"/>
      <c r="BL976" s="28"/>
    </row>
    <row r="977" spans="62:64" ht="15.75" customHeight="1">
      <c r="BJ977" s="28"/>
      <c r="BK977" s="28"/>
      <c r="BL977" s="28"/>
    </row>
    <row r="978" spans="62:64" ht="15.75" customHeight="1">
      <c r="BJ978" s="28"/>
      <c r="BK978" s="28"/>
      <c r="BL978" s="28"/>
    </row>
    <row r="979" spans="62:64" ht="15.75" customHeight="1">
      <c r="BJ979" s="28"/>
      <c r="BK979" s="28"/>
      <c r="BL979" s="28"/>
    </row>
    <row r="980" spans="62:64" ht="15.75" customHeight="1">
      <c r="BJ980" s="28"/>
      <c r="BK980" s="28"/>
      <c r="BL980" s="28"/>
    </row>
    <row r="981" spans="62:64" ht="15.75" customHeight="1">
      <c r="BJ981" s="28"/>
      <c r="BK981" s="28"/>
      <c r="BL981" s="28"/>
    </row>
    <row r="982" spans="62:64" ht="15.75" customHeight="1">
      <c r="BJ982" s="28"/>
      <c r="BK982" s="28"/>
      <c r="BL982" s="28"/>
    </row>
    <row r="983" spans="62:64" ht="15.75" customHeight="1">
      <c r="BJ983" s="28"/>
      <c r="BK983" s="28"/>
      <c r="BL983" s="28"/>
    </row>
    <row r="984" spans="62:64" ht="15.75" customHeight="1">
      <c r="BJ984" s="28"/>
      <c r="BK984" s="28"/>
      <c r="BL984" s="28"/>
    </row>
    <row r="985" spans="62:64" ht="15.75" customHeight="1">
      <c r="BJ985" s="28"/>
      <c r="BK985" s="28"/>
      <c r="BL985" s="28"/>
    </row>
    <row r="986" spans="62:64" ht="15.75" customHeight="1">
      <c r="BJ986" s="28"/>
      <c r="BK986" s="28"/>
      <c r="BL986" s="28"/>
    </row>
    <row r="987" spans="62:64" ht="15.75" customHeight="1">
      <c r="BJ987" s="28"/>
      <c r="BK987" s="28"/>
      <c r="BL987" s="28"/>
    </row>
    <row r="988" spans="62:64" ht="15.75" customHeight="1">
      <c r="BJ988" s="28"/>
      <c r="BK988" s="28"/>
      <c r="BL988" s="28"/>
    </row>
    <row r="989" spans="62:64" ht="15.75" customHeight="1">
      <c r="BJ989" s="28"/>
      <c r="BK989" s="28"/>
      <c r="BL989" s="28"/>
    </row>
    <row r="990" spans="62:64" ht="15.75" customHeight="1">
      <c r="BJ990" s="28"/>
      <c r="BK990" s="28"/>
      <c r="BL990" s="28"/>
    </row>
    <row r="991" spans="62:64" ht="15.75" customHeight="1">
      <c r="BJ991" s="28"/>
      <c r="BK991" s="28"/>
      <c r="BL991" s="28"/>
    </row>
    <row r="992" spans="62:64" ht="15.75" customHeight="1">
      <c r="BJ992" s="28"/>
      <c r="BK992" s="28"/>
      <c r="BL992" s="28"/>
    </row>
    <row r="993" spans="62:64" ht="15.75" customHeight="1">
      <c r="BJ993" s="28"/>
      <c r="BK993" s="28"/>
      <c r="BL993" s="28"/>
    </row>
    <row r="994" spans="62:64" ht="15.75" customHeight="1">
      <c r="BJ994" s="28"/>
      <c r="BK994" s="28"/>
      <c r="BL994" s="28"/>
    </row>
    <row r="995" spans="62:64" ht="15.75" customHeight="1">
      <c r="BJ995" s="28"/>
      <c r="BK995" s="28"/>
      <c r="BL995" s="28"/>
    </row>
    <row r="996" spans="62:64" ht="15.75" customHeight="1">
      <c r="BJ996" s="28"/>
      <c r="BK996" s="28"/>
      <c r="BL996" s="28"/>
    </row>
    <row r="997" spans="62:64" ht="15.75" customHeight="1">
      <c r="BJ997" s="28"/>
      <c r="BK997" s="28"/>
      <c r="BL997" s="28"/>
    </row>
    <row r="998" spans="62:64" ht="15.75" customHeight="1">
      <c r="BJ998" s="28"/>
      <c r="BK998" s="28"/>
      <c r="BL998" s="28"/>
    </row>
    <row r="999" spans="62:64" ht="15.75" customHeight="1">
      <c r="BJ999" s="28"/>
      <c r="BK999" s="28"/>
      <c r="BL999" s="28"/>
    </row>
    <row r="1000" spans="62:64" ht="15.75" customHeight="1">
      <c r="BJ1000" s="28"/>
      <c r="BK1000" s="28"/>
      <c r="BL1000" s="28"/>
    </row>
  </sheetData>
  <mergeCells count="110">
    <mergeCell ref="C90:C92"/>
    <mergeCell ref="D90:D92"/>
    <mergeCell ref="C93:C95"/>
    <mergeCell ref="D93:D95"/>
    <mergeCell ref="B96:B104"/>
    <mergeCell ref="C96:C98"/>
    <mergeCell ref="D96:D98"/>
    <mergeCell ref="C99:C101"/>
    <mergeCell ref="D99:D101"/>
    <mergeCell ref="C102:C104"/>
    <mergeCell ref="D102:D104"/>
    <mergeCell ref="B111:B116"/>
    <mergeCell ref="C111:C113"/>
    <mergeCell ref="C114:C116"/>
    <mergeCell ref="D111:D113"/>
    <mergeCell ref="D114:D116"/>
    <mergeCell ref="G4:I4"/>
    <mergeCell ref="J4:L4"/>
    <mergeCell ref="A5:A116"/>
    <mergeCell ref="C5:D5"/>
    <mergeCell ref="E5:F5"/>
    <mergeCell ref="D6:D8"/>
    <mergeCell ref="D9:D11"/>
    <mergeCell ref="D69:D71"/>
    <mergeCell ref="C72:C74"/>
    <mergeCell ref="D72:D74"/>
    <mergeCell ref="C75:C77"/>
    <mergeCell ref="D75:D77"/>
    <mergeCell ref="C78:C80"/>
    <mergeCell ref="D78:D80"/>
    <mergeCell ref="B81:B89"/>
    <mergeCell ref="C81:C83"/>
    <mergeCell ref="C84:C86"/>
    <mergeCell ref="C87:C89"/>
    <mergeCell ref="D81:D83"/>
    <mergeCell ref="B105:B110"/>
    <mergeCell ref="C105:C107"/>
    <mergeCell ref="C108:C110"/>
    <mergeCell ref="D105:D107"/>
    <mergeCell ref="D108:D110"/>
    <mergeCell ref="B51:B59"/>
    <mergeCell ref="C51:C53"/>
    <mergeCell ref="C54:C56"/>
    <mergeCell ref="C57:C59"/>
    <mergeCell ref="D51:D53"/>
    <mergeCell ref="D54:D56"/>
    <mergeCell ref="B69:B80"/>
    <mergeCell ref="C69:C71"/>
    <mergeCell ref="D57:D59"/>
    <mergeCell ref="B60:B68"/>
    <mergeCell ref="C60:C62"/>
    <mergeCell ref="D60:D62"/>
    <mergeCell ref="C63:C65"/>
    <mergeCell ref="D63:D65"/>
    <mergeCell ref="C66:C68"/>
    <mergeCell ref="D66:D68"/>
    <mergeCell ref="D84:D86"/>
    <mergeCell ref="D87:D89"/>
    <mergeCell ref="B90:B95"/>
    <mergeCell ref="B33:B41"/>
    <mergeCell ref="C33:C35"/>
    <mergeCell ref="C36:C38"/>
    <mergeCell ref="C39:C41"/>
    <mergeCell ref="D33:D35"/>
    <mergeCell ref="D36:D38"/>
    <mergeCell ref="D39:D41"/>
    <mergeCell ref="B42:B50"/>
    <mergeCell ref="C42:C44"/>
    <mergeCell ref="D42:D44"/>
    <mergeCell ref="C45:C47"/>
    <mergeCell ref="D45:D47"/>
    <mergeCell ref="C48:C50"/>
    <mergeCell ref="D48:D50"/>
    <mergeCell ref="C24:C26"/>
    <mergeCell ref="D24:D26"/>
    <mergeCell ref="B27:B32"/>
    <mergeCell ref="C27:C29"/>
    <mergeCell ref="C30:C32"/>
    <mergeCell ref="D27:D29"/>
    <mergeCell ref="D30:D32"/>
    <mergeCell ref="B6:B11"/>
    <mergeCell ref="B12:B26"/>
    <mergeCell ref="C9:C11"/>
    <mergeCell ref="C12:C14"/>
    <mergeCell ref="D12:D14"/>
    <mergeCell ref="C15:C17"/>
    <mergeCell ref="D15:D17"/>
    <mergeCell ref="C18:C20"/>
    <mergeCell ref="D18:D20"/>
    <mergeCell ref="C21:C23"/>
    <mergeCell ref="D21:D23"/>
    <mergeCell ref="G1:AY1"/>
    <mergeCell ref="G2:AP2"/>
    <mergeCell ref="AT2:AV4"/>
    <mergeCell ref="AW2:AY4"/>
    <mergeCell ref="G3:U3"/>
    <mergeCell ref="V3:AA3"/>
    <mergeCell ref="AB3:AM3"/>
    <mergeCell ref="AK4:AM4"/>
    <mergeCell ref="C6:C8"/>
    <mergeCell ref="AQ2:AS4"/>
    <mergeCell ref="AN3:AP4"/>
    <mergeCell ref="M4:O4"/>
    <mergeCell ref="P4:R4"/>
    <mergeCell ref="S4:U4"/>
    <mergeCell ref="V4:X4"/>
    <mergeCell ref="Y4:AA4"/>
    <mergeCell ref="AB4:AD4"/>
    <mergeCell ref="AE4:AG4"/>
    <mergeCell ref="AH4:AJ4"/>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C1000"/>
  <sheetViews>
    <sheetView topLeftCell="AH1" workbookViewId="0">
      <selection activeCell="AZ6" sqref="AZ6"/>
    </sheetView>
  </sheetViews>
  <sheetFormatPr baseColWidth="10" defaultColWidth="12.6640625" defaultRowHeight="15" customHeight="1"/>
  <cols>
    <col min="1" max="1" width="7.6640625" customWidth="1"/>
    <col min="2" max="2" width="12" customWidth="1"/>
    <col min="3" max="3" width="7.6640625" customWidth="1"/>
    <col min="4" max="4" width="25.1640625" customWidth="1"/>
    <col min="5" max="5" width="3.6640625" customWidth="1"/>
    <col min="6" max="6" width="55.1640625" customWidth="1"/>
    <col min="7" max="55" width="7.6640625" customWidth="1"/>
  </cols>
  <sheetData>
    <row r="1" spans="1:55" ht="16">
      <c r="A1" s="7"/>
      <c r="B1" s="55"/>
      <c r="C1" s="56"/>
      <c r="D1" s="57"/>
      <c r="E1" s="58"/>
      <c r="F1" s="59" t="s">
        <v>347</v>
      </c>
      <c r="G1" s="490" t="s">
        <v>348</v>
      </c>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1"/>
      <c r="AO1" s="491"/>
      <c r="AP1" s="491"/>
      <c r="AQ1" s="491"/>
      <c r="AR1" s="491"/>
      <c r="AS1" s="491"/>
      <c r="AT1" s="491"/>
      <c r="AU1" s="491"/>
      <c r="AV1" s="491"/>
      <c r="AW1" s="491"/>
      <c r="AX1" s="491"/>
      <c r="AY1" s="492"/>
      <c r="AZ1" s="420"/>
      <c r="BA1" s="420"/>
      <c r="BB1" s="420"/>
      <c r="BC1" s="420"/>
    </row>
    <row r="2" spans="1:55" ht="17">
      <c r="A2" s="60"/>
      <c r="B2" s="61"/>
      <c r="C2" s="62"/>
      <c r="D2" s="63"/>
      <c r="E2" s="64" t="s">
        <v>349</v>
      </c>
      <c r="F2" s="65" t="s">
        <v>350</v>
      </c>
      <c r="G2" s="493" t="s">
        <v>176</v>
      </c>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5"/>
      <c r="AQ2" s="496" t="s">
        <v>351</v>
      </c>
      <c r="AR2" s="497"/>
      <c r="AS2" s="498"/>
      <c r="AT2" s="496" t="s">
        <v>352</v>
      </c>
      <c r="AU2" s="497"/>
      <c r="AV2" s="498"/>
      <c r="AW2" s="496" t="s">
        <v>353</v>
      </c>
      <c r="AX2" s="497"/>
      <c r="AY2" s="498"/>
      <c r="AZ2" s="421"/>
      <c r="BA2" s="421"/>
      <c r="BB2" s="421"/>
      <c r="BC2" s="421"/>
    </row>
    <row r="3" spans="1:55" ht="17">
      <c r="A3" s="66"/>
      <c r="B3" s="61"/>
      <c r="C3" s="62"/>
      <c r="D3" s="63"/>
      <c r="E3" s="67" t="s">
        <v>354</v>
      </c>
      <c r="F3" s="65" t="s">
        <v>355</v>
      </c>
      <c r="G3" s="504" t="s">
        <v>180</v>
      </c>
      <c r="H3" s="494"/>
      <c r="I3" s="494"/>
      <c r="J3" s="494"/>
      <c r="K3" s="494"/>
      <c r="L3" s="494"/>
      <c r="M3" s="494"/>
      <c r="N3" s="494"/>
      <c r="O3" s="494"/>
      <c r="P3" s="494"/>
      <c r="Q3" s="494"/>
      <c r="R3" s="494"/>
      <c r="S3" s="494"/>
      <c r="T3" s="494"/>
      <c r="U3" s="495"/>
      <c r="V3" s="505" t="s">
        <v>356</v>
      </c>
      <c r="W3" s="494"/>
      <c r="X3" s="494"/>
      <c r="Y3" s="494"/>
      <c r="Z3" s="494"/>
      <c r="AA3" s="495"/>
      <c r="AB3" s="506" t="s">
        <v>182</v>
      </c>
      <c r="AC3" s="494"/>
      <c r="AD3" s="494"/>
      <c r="AE3" s="494"/>
      <c r="AF3" s="494"/>
      <c r="AG3" s="494"/>
      <c r="AH3" s="494"/>
      <c r="AI3" s="494"/>
      <c r="AJ3" s="494"/>
      <c r="AK3" s="494"/>
      <c r="AL3" s="494"/>
      <c r="AM3" s="495"/>
      <c r="AN3" s="509" t="s">
        <v>357</v>
      </c>
      <c r="AO3" s="497"/>
      <c r="AP3" s="498"/>
      <c r="AQ3" s="499"/>
      <c r="AR3" s="477"/>
      <c r="AS3" s="500"/>
      <c r="AT3" s="499"/>
      <c r="AU3" s="477"/>
      <c r="AV3" s="500"/>
      <c r="AW3" s="499"/>
      <c r="AX3" s="477"/>
      <c r="AY3" s="500"/>
      <c r="AZ3" s="421"/>
      <c r="BA3" s="421"/>
      <c r="BB3" s="421"/>
      <c r="BC3" s="421"/>
    </row>
    <row r="4" spans="1:55" ht="27">
      <c r="A4" s="68"/>
      <c r="B4" s="69"/>
      <c r="C4" s="70"/>
      <c r="D4" s="419"/>
      <c r="E4" s="71" t="s">
        <v>358</v>
      </c>
      <c r="F4" s="72" t="s">
        <v>359</v>
      </c>
      <c r="G4" s="523" t="s">
        <v>360</v>
      </c>
      <c r="H4" s="494"/>
      <c r="I4" s="495"/>
      <c r="J4" s="510" t="s">
        <v>201</v>
      </c>
      <c r="K4" s="494"/>
      <c r="L4" s="495"/>
      <c r="M4" s="510" t="s">
        <v>361</v>
      </c>
      <c r="N4" s="494"/>
      <c r="O4" s="495"/>
      <c r="P4" s="510" t="s">
        <v>362</v>
      </c>
      <c r="Q4" s="494"/>
      <c r="R4" s="495"/>
      <c r="S4" s="510" t="s">
        <v>363</v>
      </c>
      <c r="T4" s="494"/>
      <c r="U4" s="495"/>
      <c r="V4" s="511" t="s">
        <v>364</v>
      </c>
      <c r="W4" s="494"/>
      <c r="X4" s="512"/>
      <c r="Y4" s="513" t="s">
        <v>365</v>
      </c>
      <c r="Z4" s="494"/>
      <c r="AA4" s="495"/>
      <c r="AB4" s="514" t="s">
        <v>207</v>
      </c>
      <c r="AC4" s="494"/>
      <c r="AD4" s="495"/>
      <c r="AE4" s="514" t="s">
        <v>366</v>
      </c>
      <c r="AF4" s="494"/>
      <c r="AG4" s="512"/>
      <c r="AH4" s="507" t="s">
        <v>367</v>
      </c>
      <c r="AI4" s="494"/>
      <c r="AJ4" s="512"/>
      <c r="AK4" s="507" t="s">
        <v>368</v>
      </c>
      <c r="AL4" s="494"/>
      <c r="AM4" s="495"/>
      <c r="AN4" s="501"/>
      <c r="AO4" s="502"/>
      <c r="AP4" s="503"/>
      <c r="AQ4" s="501"/>
      <c r="AR4" s="502"/>
      <c r="AS4" s="503"/>
      <c r="AT4" s="501"/>
      <c r="AU4" s="502"/>
      <c r="AV4" s="503"/>
      <c r="AW4" s="501"/>
      <c r="AX4" s="502"/>
      <c r="AY4" s="503"/>
      <c r="AZ4" s="421"/>
      <c r="BA4" s="421"/>
      <c r="BB4" s="421"/>
      <c r="BC4" s="421"/>
    </row>
    <row r="5" spans="1:55" ht="14">
      <c r="A5" s="524" t="s">
        <v>358</v>
      </c>
      <c r="B5" s="73" t="s">
        <v>22</v>
      </c>
      <c r="C5" s="527" t="s">
        <v>2</v>
      </c>
      <c r="D5" s="495"/>
      <c r="E5" s="528" t="s">
        <v>80</v>
      </c>
      <c r="F5" s="529"/>
      <c r="G5" s="74" t="s">
        <v>369</v>
      </c>
      <c r="H5" s="74" t="s">
        <v>370</v>
      </c>
      <c r="I5" s="75" t="s">
        <v>371</v>
      </c>
      <c r="J5" s="74" t="s">
        <v>369</v>
      </c>
      <c r="K5" s="74" t="s">
        <v>370</v>
      </c>
      <c r="L5" s="75" t="s">
        <v>371</v>
      </c>
      <c r="M5" s="74" t="s">
        <v>369</v>
      </c>
      <c r="N5" s="74" t="s">
        <v>370</v>
      </c>
      <c r="O5" s="75" t="s">
        <v>371</v>
      </c>
      <c r="P5" s="74" t="s">
        <v>369</v>
      </c>
      <c r="Q5" s="74" t="s">
        <v>370</v>
      </c>
      <c r="R5" s="75" t="s">
        <v>371</v>
      </c>
      <c r="S5" s="74" t="s">
        <v>369</v>
      </c>
      <c r="T5" s="74" t="s">
        <v>370</v>
      </c>
      <c r="U5" s="75" t="s">
        <v>371</v>
      </c>
      <c r="V5" s="74" t="s">
        <v>369</v>
      </c>
      <c r="W5" s="74" t="s">
        <v>370</v>
      </c>
      <c r="X5" s="75" t="s">
        <v>371</v>
      </c>
      <c r="Y5" s="74" t="s">
        <v>369</v>
      </c>
      <c r="Z5" s="74" t="s">
        <v>370</v>
      </c>
      <c r="AA5" s="75" t="s">
        <v>371</v>
      </c>
      <c r="AB5" s="74" t="s">
        <v>369</v>
      </c>
      <c r="AC5" s="74" t="s">
        <v>370</v>
      </c>
      <c r="AD5" s="75" t="s">
        <v>371</v>
      </c>
      <c r="AE5" s="74" t="s">
        <v>369</v>
      </c>
      <c r="AF5" s="74" t="s">
        <v>370</v>
      </c>
      <c r="AG5" s="75" t="s">
        <v>371</v>
      </c>
      <c r="AH5" s="74" t="s">
        <v>369</v>
      </c>
      <c r="AI5" s="74" t="s">
        <v>370</v>
      </c>
      <c r="AJ5" s="75" t="s">
        <v>371</v>
      </c>
      <c r="AK5" s="74" t="s">
        <v>369</v>
      </c>
      <c r="AL5" s="74" t="s">
        <v>370</v>
      </c>
      <c r="AM5" s="75" t="s">
        <v>371</v>
      </c>
      <c r="AN5" s="74" t="s">
        <v>369</v>
      </c>
      <c r="AO5" s="74" t="s">
        <v>370</v>
      </c>
      <c r="AP5" s="75" t="s">
        <v>371</v>
      </c>
      <c r="AQ5" s="74" t="s">
        <v>369</v>
      </c>
      <c r="AR5" s="74" t="s">
        <v>370</v>
      </c>
      <c r="AS5" s="75" t="s">
        <v>371</v>
      </c>
      <c r="AT5" s="74" t="s">
        <v>369</v>
      </c>
      <c r="AU5" s="74" t="s">
        <v>370</v>
      </c>
      <c r="AV5" s="75" t="s">
        <v>371</v>
      </c>
      <c r="AW5" s="74" t="s">
        <v>369</v>
      </c>
      <c r="AX5" s="74" t="s">
        <v>370</v>
      </c>
      <c r="AY5" s="75" t="s">
        <v>371</v>
      </c>
      <c r="AZ5" s="422"/>
      <c r="BA5" s="422" t="s">
        <v>349</v>
      </c>
      <c r="BB5" s="422" t="s">
        <v>354</v>
      </c>
      <c r="BC5" s="422" t="s">
        <v>358</v>
      </c>
    </row>
    <row r="6" spans="1:55" ht="24">
      <c r="A6" s="525"/>
      <c r="B6" s="508" t="s">
        <v>85</v>
      </c>
      <c r="C6" s="508" t="s">
        <v>372</v>
      </c>
      <c r="D6" s="515" t="s">
        <v>86</v>
      </c>
      <c r="E6" s="76" t="s">
        <v>373</v>
      </c>
      <c r="F6" s="13" t="s">
        <v>374</v>
      </c>
      <c r="G6" s="81">
        <f>IF('C-MNS'!G6="NS",100,IF('C-MNS'!G6="N",10,IF('C-MNS'!G6="c",1,0)))</f>
        <v>0</v>
      </c>
      <c r="H6" s="81">
        <f>IF('C-MNS'!H6="NS",100,IF('C-MNS'!H6="N",10,IF('C-MNS'!H6="c",1,0)))</f>
        <v>0</v>
      </c>
      <c r="I6" s="81">
        <f>IF('C-MNS'!I6="NS",100,IF('C-MNS'!I6="N",10,IF('C-MNS'!I6="c",1,0)))</f>
        <v>0</v>
      </c>
      <c r="J6" s="81">
        <f>IF('C-MNS'!J6="NS",100,IF('C-MNS'!J6="N",10,IF('C-MNS'!J6="c",1,0)))</f>
        <v>0</v>
      </c>
      <c r="K6" s="81">
        <f>IF('C-MNS'!K6="NS",100,IF('C-MNS'!K6="N",10,IF('C-MNS'!K6="c",1,0)))</f>
        <v>0</v>
      </c>
      <c r="L6" s="81">
        <f>IF('C-MNS'!L6="NS",100,IF('C-MNS'!L6="N",10,IF('C-MNS'!L6="c",1,0)))</f>
        <v>0</v>
      </c>
      <c r="M6" s="81">
        <f>IF('C-MNS'!M6="NS",100,IF('C-MNS'!M6="N",10,IF('C-MNS'!M6="c",1,0)))</f>
        <v>10</v>
      </c>
      <c r="N6" s="81">
        <f>IF('C-MNS'!N6="NS",100,IF('C-MNS'!N6="N",10,IF('C-MNS'!N6="c",1,0)))</f>
        <v>0</v>
      </c>
      <c r="O6" s="81">
        <f>IF('C-MNS'!O6="NS",100,IF('C-MNS'!O6="N",10,IF('C-MNS'!O6="c",1,0)))</f>
        <v>0</v>
      </c>
      <c r="P6" s="81">
        <f>IF('C-MNS'!P6="NS",100,IF('C-MNS'!P6="N",10,IF('C-MNS'!P6="c",1,0)))</f>
        <v>0</v>
      </c>
      <c r="Q6" s="81">
        <f>IF('C-MNS'!Q6="NS",100,IF('C-MNS'!Q6="N",10,IF('C-MNS'!Q6="c",1,0)))</f>
        <v>0</v>
      </c>
      <c r="R6" s="81">
        <f>IF('C-MNS'!R6="NS",100,IF('C-MNS'!R6="N",10,IF('C-MNS'!R6="c",1,0)))</f>
        <v>0</v>
      </c>
      <c r="S6" s="81">
        <f>IF('C-MNS'!S6="NS",100,IF('C-MNS'!S6="N",10,IF('C-MNS'!S6="c",1,0)))</f>
        <v>10</v>
      </c>
      <c r="T6" s="81">
        <f>IF('C-MNS'!T6="NS",100,IF('C-MNS'!T6="N",10,IF('C-MNS'!T6="c",1,0)))</f>
        <v>1</v>
      </c>
      <c r="U6" s="81">
        <f>IF('C-MNS'!U6="NS",100,IF('C-MNS'!U6="N",10,IF('C-MNS'!U6="c",1,0)))</f>
        <v>1</v>
      </c>
      <c r="V6" s="81">
        <f>IF('C-MNS'!V6="NS",100,IF('C-MNS'!V6="N",10,IF('C-MNS'!V6="c",1,0)))</f>
        <v>0</v>
      </c>
      <c r="W6" s="81">
        <f>IF('C-MNS'!W6="NS",100,IF('C-MNS'!W6="N",10,IF('C-MNS'!W6="c",1,0)))</f>
        <v>0</v>
      </c>
      <c r="X6" s="81">
        <f>IF('C-MNS'!X6="NS",100,IF('C-MNS'!X6="N",10,IF('C-MNS'!X6="c",1,0)))</f>
        <v>0</v>
      </c>
      <c r="Y6" s="81">
        <f>IF('C-MNS'!Y6="NS",100,IF('C-MNS'!Y6="N",10,IF('C-MNS'!Y6="c",1,0)))</f>
        <v>0</v>
      </c>
      <c r="Z6" s="81">
        <f>IF('C-MNS'!Z6="NS",100,IF('C-MNS'!Z6="N",10,IF('C-MNS'!Z6="c",1,0)))</f>
        <v>0</v>
      </c>
      <c r="AA6" s="81">
        <f>IF('C-MNS'!AA6="NS",100,IF('C-MNS'!AA6="N",10,IF('C-MNS'!AA6="c",1,0)))</f>
        <v>0</v>
      </c>
      <c r="AB6" s="81">
        <f>IF('C-MNS'!AB6="NS",100,IF('C-MNS'!AB6="N",10,IF('C-MNS'!AB6="c",1,0)))</f>
        <v>0</v>
      </c>
      <c r="AC6" s="81">
        <f>IF('C-MNS'!AC6="NS",100,IF('C-MNS'!AC6="N",10,IF('C-MNS'!AC6="c",1,0)))</f>
        <v>0</v>
      </c>
      <c r="AD6" s="81">
        <f>IF('C-MNS'!AD6="NS",100,IF('C-MNS'!AD6="N",10,IF('C-MNS'!AD6="c",1,0)))</f>
        <v>0</v>
      </c>
      <c r="AE6" s="81">
        <f>IF('C-MNS'!AE6="NS",100,IF('C-MNS'!AE6="N",10,IF('C-MNS'!AE6="c",1,0)))</f>
        <v>0</v>
      </c>
      <c r="AF6" s="81">
        <f>IF('C-MNS'!AF6="NS",100,IF('C-MNS'!AF6="N",10,IF('C-MNS'!AF6="c",1,0)))</f>
        <v>0</v>
      </c>
      <c r="AG6" s="81">
        <f>IF('C-MNS'!AG6="NS",100,IF('C-MNS'!AG6="N",10,IF('C-MNS'!AG6="c",1,0)))</f>
        <v>0</v>
      </c>
      <c r="AH6" s="81">
        <f>IF('C-MNS'!AH6="NS",100,IF('C-MNS'!AH6="N",10,IF('C-MNS'!AH6="c",1,0)))</f>
        <v>0</v>
      </c>
      <c r="AI6" s="81">
        <f>IF('C-MNS'!AI6="NS",100,IF('C-MNS'!AI6="N",10,IF('C-MNS'!AI6="c",1,0)))</f>
        <v>0</v>
      </c>
      <c r="AJ6" s="81">
        <f>IF('C-MNS'!AJ6="NS",100,IF('C-MNS'!AJ6="N",10,IF('C-MNS'!AJ6="c",1,0)))</f>
        <v>0</v>
      </c>
      <c r="AK6" s="81">
        <f>IF('C-MNS'!AK6="NS",100,IF('C-MNS'!AK6="N",10,IF('C-MNS'!AK6="c",1,0)))</f>
        <v>0</v>
      </c>
      <c r="AL6" s="81">
        <f>IF('C-MNS'!AL6="NS",100,IF('C-MNS'!AL6="N",10,IF('C-MNS'!AL6="c",1,0)))</f>
        <v>0</v>
      </c>
      <c r="AM6" s="81">
        <f>IF('C-MNS'!AM6="NS",100,IF('C-MNS'!AM6="N",10,IF('C-MNS'!AM6="c",1,0)))</f>
        <v>0</v>
      </c>
      <c r="AN6" s="81">
        <f>IF('C-MNS'!AN6="NS",100,IF('C-MNS'!AN6="N",10,IF('C-MNS'!AN6="c",1,0)))</f>
        <v>0</v>
      </c>
      <c r="AO6" s="81">
        <f>IF('C-MNS'!AO6="NS",100,IF('C-MNS'!AO6="N",10,IF('C-MNS'!AO6="c",1,0)))</f>
        <v>0</v>
      </c>
      <c r="AP6" s="81">
        <f>IF('C-MNS'!AP6="NS",100,IF('C-MNS'!AP6="N",10,IF('C-MNS'!AP6="c",1,0)))</f>
        <v>0</v>
      </c>
      <c r="AQ6" s="81">
        <f>IF('C-MNS'!AQ6="NS",100,IF('C-MNS'!AQ6="N",10,IF('C-MNS'!AQ6="c",1,0)))</f>
        <v>0</v>
      </c>
      <c r="AR6" s="81">
        <f>IF('C-MNS'!AR6="NS",100,IF('C-MNS'!AR6="N",10,IF('C-MNS'!AR6="c",1,0)))</f>
        <v>0</v>
      </c>
      <c r="AS6" s="81">
        <f>IF('C-MNS'!AS6="NS",100,IF('C-MNS'!AS6="N",10,IF('C-MNS'!AS6="c",1,0)))</f>
        <v>0</v>
      </c>
      <c r="AT6" s="81">
        <f>IF('C-MNS'!AT6="NS",100,IF('C-MNS'!AT6="N",10,IF('C-MNS'!AT6="c",1,0)))</f>
        <v>10</v>
      </c>
      <c r="AU6" s="81">
        <f>IF('C-MNS'!AU6="NS",100,IF('C-MNS'!AU6="N",10,IF('C-MNS'!AU6="c",1,0)))</f>
        <v>0</v>
      </c>
      <c r="AV6" s="81">
        <f>IF('C-MNS'!AV6="NS",100,IF('C-MNS'!AV6="N",10,IF('C-MNS'!AV6="c",1,0)))</f>
        <v>0</v>
      </c>
      <c r="AW6" s="81">
        <f>IF('C-MNS'!AW6="NS",100,IF('C-MNS'!AW6="N",10,IF('C-MNS'!AW6="c",1,0)))</f>
        <v>0</v>
      </c>
      <c r="AX6" s="81">
        <f>IF('C-MNS'!AX6="NS",100,IF('C-MNS'!AX6="N",10,IF('C-MNS'!AX6="c",1,0)))</f>
        <v>0</v>
      </c>
      <c r="AY6" s="81">
        <f>IF('C-MNS'!AY6="NS",100,IF('C-MNS'!AY6="N",10,IF('C-MNS'!AY6="c",1,0)))</f>
        <v>0</v>
      </c>
      <c r="AZ6" s="91" t="s">
        <v>523</v>
      </c>
      <c r="BA6" s="91" t="e">
        <f t="shared" ref="BA6:BA116" si="0">TRUNC(AZ6/100)</f>
        <v>#VALUE!</v>
      </c>
      <c r="BB6" s="91" t="e">
        <f t="shared" ref="BB6:BB116" si="1">TRUNC((AZ6-BA6*100)/10)</f>
        <v>#VALUE!</v>
      </c>
      <c r="BC6" s="91" t="e">
        <f t="shared" ref="BC6:BC116" si="2">AZ6-BA6*100-BB6*10</f>
        <v>#VALUE!</v>
      </c>
    </row>
    <row r="7" spans="1:55">
      <c r="A7" s="525"/>
      <c r="B7" s="457"/>
      <c r="C7" s="457"/>
      <c r="D7" s="516"/>
      <c r="E7" s="76" t="s">
        <v>375</v>
      </c>
      <c r="F7" s="13" t="s">
        <v>376</v>
      </c>
      <c r="G7" s="81">
        <f>IF('C-MNS'!G7="NS",100,IF('C-MNS'!G7="N",10,IF('C-MNS'!G7="c",1,0)))</f>
        <v>0</v>
      </c>
      <c r="H7" s="81">
        <f>IF('C-MNS'!H7="NS",100,IF('C-MNS'!H7="N",10,IF('C-MNS'!H7="c",1,0)))</f>
        <v>0</v>
      </c>
      <c r="I7" s="81">
        <f>IF('C-MNS'!I7="NS",100,IF('C-MNS'!I7="N",10,IF('C-MNS'!I7="c",1,0)))</f>
        <v>0</v>
      </c>
      <c r="J7" s="81">
        <f>IF('C-MNS'!J7="NS",100,IF('C-MNS'!J7="N",10,IF('C-MNS'!J7="c",1,0)))</f>
        <v>0</v>
      </c>
      <c r="K7" s="81">
        <f>IF('C-MNS'!K7="NS",100,IF('C-MNS'!K7="N",10,IF('C-MNS'!K7="c",1,0)))</f>
        <v>0</v>
      </c>
      <c r="L7" s="81">
        <f>IF('C-MNS'!L7="NS",100,IF('C-MNS'!L7="N",10,IF('C-MNS'!L7="c",1,0)))</f>
        <v>0</v>
      </c>
      <c r="M7" s="81">
        <f>IF('C-MNS'!M7="NS",100,IF('C-MNS'!M7="N",10,IF('C-MNS'!M7="c",1,0)))</f>
        <v>0</v>
      </c>
      <c r="N7" s="81">
        <f>IF('C-MNS'!N7="NS",100,IF('C-MNS'!N7="N",10,IF('C-MNS'!N7="c",1,0)))</f>
        <v>0</v>
      </c>
      <c r="O7" s="81">
        <f>IF('C-MNS'!O7="NS",100,IF('C-MNS'!O7="N",10,IF('C-MNS'!O7="c",1,0)))</f>
        <v>10</v>
      </c>
      <c r="P7" s="81">
        <f>IF('C-MNS'!P7="NS",100,IF('C-MNS'!P7="N",10,IF('C-MNS'!P7="c",1,0)))</f>
        <v>0</v>
      </c>
      <c r="Q7" s="81">
        <f>IF('C-MNS'!Q7="NS",100,IF('C-MNS'!Q7="N",10,IF('C-MNS'!Q7="c",1,0)))</f>
        <v>0</v>
      </c>
      <c r="R7" s="81">
        <f>IF('C-MNS'!R7="NS",100,IF('C-MNS'!R7="N",10,IF('C-MNS'!R7="c",1,0)))</f>
        <v>0</v>
      </c>
      <c r="S7" s="81">
        <f>IF('C-MNS'!S7="NS",100,IF('C-MNS'!S7="N",10,IF('C-MNS'!S7="c",1,0)))</f>
        <v>1</v>
      </c>
      <c r="T7" s="81">
        <f>IF('C-MNS'!T7="NS",100,IF('C-MNS'!T7="N",10,IF('C-MNS'!T7="c",1,0)))</f>
        <v>10</v>
      </c>
      <c r="U7" s="81">
        <f>IF('C-MNS'!U7="NS",100,IF('C-MNS'!U7="N",10,IF('C-MNS'!U7="c",1,0)))</f>
        <v>1</v>
      </c>
      <c r="V7" s="81">
        <f>IF('C-MNS'!V7="NS",100,IF('C-MNS'!V7="N",10,IF('C-MNS'!V7="c",1,0)))</f>
        <v>0</v>
      </c>
      <c r="W7" s="81">
        <f>IF('C-MNS'!W7="NS",100,IF('C-MNS'!W7="N",10,IF('C-MNS'!W7="c",1,0)))</f>
        <v>0</v>
      </c>
      <c r="X7" s="81">
        <f>IF('C-MNS'!X7="NS",100,IF('C-MNS'!X7="N",10,IF('C-MNS'!X7="c",1,0)))</f>
        <v>0</v>
      </c>
      <c r="Y7" s="81">
        <f>IF('C-MNS'!Y7="NS",100,IF('C-MNS'!Y7="N",10,IF('C-MNS'!Y7="c",1,0)))</f>
        <v>0</v>
      </c>
      <c r="Z7" s="81">
        <f>IF('C-MNS'!Z7="NS",100,IF('C-MNS'!Z7="N",10,IF('C-MNS'!Z7="c",1,0)))</f>
        <v>0</v>
      </c>
      <c r="AA7" s="81">
        <f>IF('C-MNS'!AA7="NS",100,IF('C-MNS'!AA7="N",10,IF('C-MNS'!AA7="c",1,0)))</f>
        <v>0</v>
      </c>
      <c r="AB7" s="81">
        <f>IF('C-MNS'!AB7="NS",100,IF('C-MNS'!AB7="N",10,IF('C-MNS'!AB7="c",1,0)))</f>
        <v>0</v>
      </c>
      <c r="AC7" s="81">
        <f>IF('C-MNS'!AC7="NS",100,IF('C-MNS'!AC7="N",10,IF('C-MNS'!AC7="c",1,0)))</f>
        <v>0</v>
      </c>
      <c r="AD7" s="81">
        <f>IF('C-MNS'!AD7="NS",100,IF('C-MNS'!AD7="N",10,IF('C-MNS'!AD7="c",1,0)))</f>
        <v>0</v>
      </c>
      <c r="AE7" s="81">
        <f>IF('C-MNS'!AE7="NS",100,IF('C-MNS'!AE7="N",10,IF('C-MNS'!AE7="c",1,0)))</f>
        <v>0</v>
      </c>
      <c r="AF7" s="81">
        <f>IF('C-MNS'!AF7="NS",100,IF('C-MNS'!AF7="N",10,IF('C-MNS'!AF7="c",1,0)))</f>
        <v>0</v>
      </c>
      <c r="AG7" s="81">
        <f>IF('C-MNS'!AG7="NS",100,IF('C-MNS'!AG7="N",10,IF('C-MNS'!AG7="c",1,0)))</f>
        <v>0</v>
      </c>
      <c r="AH7" s="81">
        <f>IF('C-MNS'!AH7="NS",100,IF('C-MNS'!AH7="N",10,IF('C-MNS'!AH7="c",1,0)))</f>
        <v>0</v>
      </c>
      <c r="AI7" s="81">
        <f>IF('C-MNS'!AI7="NS",100,IF('C-MNS'!AI7="N",10,IF('C-MNS'!AI7="c",1,0)))</f>
        <v>0</v>
      </c>
      <c r="AJ7" s="81">
        <f>IF('C-MNS'!AJ7="NS",100,IF('C-MNS'!AJ7="N",10,IF('C-MNS'!AJ7="c",1,0)))</f>
        <v>0</v>
      </c>
      <c r="AK7" s="81">
        <f>IF('C-MNS'!AK7="NS",100,IF('C-MNS'!AK7="N",10,IF('C-MNS'!AK7="c",1,0)))</f>
        <v>0</v>
      </c>
      <c r="AL7" s="81">
        <f>IF('C-MNS'!AL7="NS",100,IF('C-MNS'!AL7="N",10,IF('C-MNS'!AL7="c",1,0)))</f>
        <v>0</v>
      </c>
      <c r="AM7" s="81">
        <f>IF('C-MNS'!AM7="NS",100,IF('C-MNS'!AM7="N",10,IF('C-MNS'!AM7="c",1,0)))</f>
        <v>0</v>
      </c>
      <c r="AN7" s="81">
        <f>IF('C-MNS'!AN7="NS",100,IF('C-MNS'!AN7="N",10,IF('C-MNS'!AN7="c",1,0)))</f>
        <v>0</v>
      </c>
      <c r="AO7" s="81">
        <f>IF('C-MNS'!AO7="NS",100,IF('C-MNS'!AO7="N",10,IF('C-MNS'!AO7="c",1,0)))</f>
        <v>0</v>
      </c>
      <c r="AP7" s="81">
        <f>IF('C-MNS'!AP7="NS",100,IF('C-MNS'!AP7="N",10,IF('C-MNS'!AP7="c",1,0)))</f>
        <v>0</v>
      </c>
      <c r="AQ7" s="81">
        <f>IF('C-MNS'!AQ7="NS",100,IF('C-MNS'!AQ7="N",10,IF('C-MNS'!AQ7="c",1,0)))</f>
        <v>0</v>
      </c>
      <c r="AR7" s="81">
        <f>IF('C-MNS'!AR7="NS",100,IF('C-MNS'!AR7="N",10,IF('C-MNS'!AR7="c",1,0)))</f>
        <v>0</v>
      </c>
      <c r="AS7" s="81">
        <f>IF('C-MNS'!AS7="NS",100,IF('C-MNS'!AS7="N",10,IF('C-MNS'!AS7="c",1,0)))</f>
        <v>0</v>
      </c>
      <c r="AT7" s="81">
        <f>IF('C-MNS'!AT7="NS",100,IF('C-MNS'!AT7="N",10,IF('C-MNS'!AT7="c",1,0)))</f>
        <v>0</v>
      </c>
      <c r="AU7" s="81">
        <f>IF('C-MNS'!AU7="NS",100,IF('C-MNS'!AU7="N",10,IF('C-MNS'!AU7="c",1,0)))</f>
        <v>0</v>
      </c>
      <c r="AV7" s="81">
        <f>IF('C-MNS'!AV7="NS",100,IF('C-MNS'!AV7="N",10,IF('C-MNS'!AV7="c",1,0)))</f>
        <v>0</v>
      </c>
      <c r="AW7" s="81">
        <f>IF('C-MNS'!AW7="NS",100,IF('C-MNS'!AW7="N",10,IF('C-MNS'!AW7="c",1,0)))</f>
        <v>0</v>
      </c>
      <c r="AX7" s="81">
        <f>IF('C-MNS'!AX7="NS",100,IF('C-MNS'!AX7="N",10,IF('C-MNS'!AX7="c",1,0)))</f>
        <v>0</v>
      </c>
      <c r="AY7" s="81">
        <f>IF('C-MNS'!AY7="NS",100,IF('C-MNS'!AY7="N",10,IF('C-MNS'!AY7="c",1,0)))</f>
        <v>0</v>
      </c>
      <c r="AZ7" s="91">
        <f t="shared" ref="AZ6:AZ116" si="3">SUM(G7:AY7)</f>
        <v>22</v>
      </c>
      <c r="BA7" s="91">
        <f t="shared" si="0"/>
        <v>0</v>
      </c>
      <c r="BB7" s="91">
        <f t="shared" si="1"/>
        <v>2</v>
      </c>
      <c r="BC7" s="91">
        <f t="shared" si="2"/>
        <v>2</v>
      </c>
    </row>
    <row r="8" spans="1:55" ht="24">
      <c r="A8" s="525"/>
      <c r="B8" s="457"/>
      <c r="C8" s="458"/>
      <c r="D8" s="519"/>
      <c r="E8" s="83" t="s">
        <v>377</v>
      </c>
      <c r="F8" s="8" t="s">
        <v>378</v>
      </c>
      <c r="G8" s="81">
        <f>IF('C-MNS'!G8="NS",100,IF('C-MNS'!G8="N",10,IF('C-MNS'!G8="c",1,0)))</f>
        <v>0</v>
      </c>
      <c r="H8" s="81">
        <f>IF('C-MNS'!H8="NS",100,IF('C-MNS'!H8="N",10,IF('C-MNS'!H8="c",1,0)))</f>
        <v>0</v>
      </c>
      <c r="I8" s="81">
        <f>IF('C-MNS'!I8="NS",100,IF('C-MNS'!I8="N",10,IF('C-MNS'!I8="c",1,0)))</f>
        <v>0</v>
      </c>
      <c r="J8" s="81">
        <f>IF('C-MNS'!J8="NS",100,IF('C-MNS'!J8="N",10,IF('C-MNS'!J8="c",1,0)))</f>
        <v>0</v>
      </c>
      <c r="K8" s="81">
        <f>IF('C-MNS'!K8="NS",100,IF('C-MNS'!K8="N",10,IF('C-MNS'!K8="c",1,0)))</f>
        <v>0</v>
      </c>
      <c r="L8" s="81">
        <f>IF('C-MNS'!L8="NS",100,IF('C-MNS'!L8="N",10,IF('C-MNS'!L8="c",1,0)))</f>
        <v>0</v>
      </c>
      <c r="M8" s="81">
        <f>IF('C-MNS'!M8="NS",100,IF('C-MNS'!M8="N",10,IF('C-MNS'!M8="c",1,0)))</f>
        <v>0</v>
      </c>
      <c r="N8" s="81">
        <f>IF('C-MNS'!N8="NS",100,IF('C-MNS'!N8="N",10,IF('C-MNS'!N8="c",1,0)))</f>
        <v>0</v>
      </c>
      <c r="O8" s="81">
        <f>IF('C-MNS'!O8="NS",100,IF('C-MNS'!O8="N",10,IF('C-MNS'!O8="c",1,0)))</f>
        <v>10</v>
      </c>
      <c r="P8" s="81">
        <f>IF('C-MNS'!P8="NS",100,IF('C-MNS'!P8="N",10,IF('C-MNS'!P8="c",1,0)))</f>
        <v>10</v>
      </c>
      <c r="Q8" s="81">
        <f>IF('C-MNS'!Q8="NS",100,IF('C-MNS'!Q8="N",10,IF('C-MNS'!Q8="c",1,0)))</f>
        <v>0</v>
      </c>
      <c r="R8" s="81">
        <f>IF('C-MNS'!R8="NS",100,IF('C-MNS'!R8="N",10,IF('C-MNS'!R8="c",1,0)))</f>
        <v>0</v>
      </c>
      <c r="S8" s="81">
        <f>IF('C-MNS'!S8="NS",100,IF('C-MNS'!S8="N",10,IF('C-MNS'!S8="c",1,0)))</f>
        <v>1</v>
      </c>
      <c r="T8" s="81">
        <f>IF('C-MNS'!T8="NS",100,IF('C-MNS'!T8="N",10,IF('C-MNS'!T8="c",1,0)))</f>
        <v>1</v>
      </c>
      <c r="U8" s="81">
        <f>IF('C-MNS'!U8="NS",100,IF('C-MNS'!U8="N",10,IF('C-MNS'!U8="c",1,0)))</f>
        <v>10</v>
      </c>
      <c r="V8" s="81">
        <f>IF('C-MNS'!V8="NS",100,IF('C-MNS'!V8="N",10,IF('C-MNS'!V8="c",1,0)))</f>
        <v>0</v>
      </c>
      <c r="W8" s="81">
        <f>IF('C-MNS'!W8="NS",100,IF('C-MNS'!W8="N",10,IF('C-MNS'!W8="c",1,0)))</f>
        <v>0</v>
      </c>
      <c r="X8" s="81">
        <f>IF('C-MNS'!X8="NS",100,IF('C-MNS'!X8="N",10,IF('C-MNS'!X8="c",1,0)))</f>
        <v>0</v>
      </c>
      <c r="Y8" s="81">
        <f>IF('C-MNS'!Y8="NS",100,IF('C-MNS'!Y8="N",10,IF('C-MNS'!Y8="c",1,0)))</f>
        <v>0</v>
      </c>
      <c r="Z8" s="81">
        <f>IF('C-MNS'!Z8="NS",100,IF('C-MNS'!Z8="N",10,IF('C-MNS'!Z8="c",1,0)))</f>
        <v>0</v>
      </c>
      <c r="AA8" s="81">
        <f>IF('C-MNS'!AA8="NS",100,IF('C-MNS'!AA8="N",10,IF('C-MNS'!AA8="c",1,0)))</f>
        <v>0</v>
      </c>
      <c r="AB8" s="81">
        <f>IF('C-MNS'!AB8="NS",100,IF('C-MNS'!AB8="N",10,IF('C-MNS'!AB8="c",1,0)))</f>
        <v>0</v>
      </c>
      <c r="AC8" s="81">
        <f>IF('C-MNS'!AC8="NS",100,IF('C-MNS'!AC8="N",10,IF('C-MNS'!AC8="c",1,0)))</f>
        <v>0</v>
      </c>
      <c r="AD8" s="81">
        <f>IF('C-MNS'!AD8="NS",100,IF('C-MNS'!AD8="N",10,IF('C-MNS'!AD8="c",1,0)))</f>
        <v>0</v>
      </c>
      <c r="AE8" s="81">
        <f>IF('C-MNS'!AE8="NS",100,IF('C-MNS'!AE8="N",10,IF('C-MNS'!AE8="c",1,0)))</f>
        <v>0</v>
      </c>
      <c r="AF8" s="81">
        <f>IF('C-MNS'!AF8="NS",100,IF('C-MNS'!AF8="N",10,IF('C-MNS'!AF8="c",1,0)))</f>
        <v>0</v>
      </c>
      <c r="AG8" s="81">
        <f>IF('C-MNS'!AG8="NS",100,IF('C-MNS'!AG8="N",10,IF('C-MNS'!AG8="c",1,0)))</f>
        <v>0</v>
      </c>
      <c r="AH8" s="81">
        <f>IF('C-MNS'!AH8="NS",100,IF('C-MNS'!AH8="N",10,IF('C-MNS'!AH8="c",1,0)))</f>
        <v>0</v>
      </c>
      <c r="AI8" s="81">
        <f>IF('C-MNS'!AI8="NS",100,IF('C-MNS'!AI8="N",10,IF('C-MNS'!AI8="c",1,0)))</f>
        <v>0</v>
      </c>
      <c r="AJ8" s="81">
        <f>IF('C-MNS'!AJ8="NS",100,IF('C-MNS'!AJ8="N",10,IF('C-MNS'!AJ8="c",1,0)))</f>
        <v>0</v>
      </c>
      <c r="AK8" s="81">
        <f>IF('C-MNS'!AK8="NS",100,IF('C-MNS'!AK8="N",10,IF('C-MNS'!AK8="c",1,0)))</f>
        <v>0</v>
      </c>
      <c r="AL8" s="81">
        <f>IF('C-MNS'!AL8="NS",100,IF('C-MNS'!AL8="N",10,IF('C-MNS'!AL8="c",1,0)))</f>
        <v>0</v>
      </c>
      <c r="AM8" s="81">
        <f>IF('C-MNS'!AM8="NS",100,IF('C-MNS'!AM8="N",10,IF('C-MNS'!AM8="c",1,0)))</f>
        <v>0</v>
      </c>
      <c r="AN8" s="81">
        <f>IF('C-MNS'!AN8="NS",100,IF('C-MNS'!AN8="N",10,IF('C-MNS'!AN8="c",1,0)))</f>
        <v>0</v>
      </c>
      <c r="AO8" s="81">
        <f>IF('C-MNS'!AO8="NS",100,IF('C-MNS'!AO8="N",10,IF('C-MNS'!AO8="c",1,0)))</f>
        <v>0</v>
      </c>
      <c r="AP8" s="81">
        <f>IF('C-MNS'!AP8="NS",100,IF('C-MNS'!AP8="N",10,IF('C-MNS'!AP8="c",1,0)))</f>
        <v>0</v>
      </c>
      <c r="AQ8" s="81">
        <f>IF('C-MNS'!AQ8="NS",100,IF('C-MNS'!AQ8="N",10,IF('C-MNS'!AQ8="c",1,0)))</f>
        <v>0</v>
      </c>
      <c r="AR8" s="81">
        <f>IF('C-MNS'!AR8="NS",100,IF('C-MNS'!AR8="N",10,IF('C-MNS'!AR8="c",1,0)))</f>
        <v>0</v>
      </c>
      <c r="AS8" s="81">
        <f>IF('C-MNS'!AS8="NS",100,IF('C-MNS'!AS8="N",10,IF('C-MNS'!AS8="c",1,0)))</f>
        <v>0</v>
      </c>
      <c r="AT8" s="81">
        <f>IF('C-MNS'!AT8="NS",100,IF('C-MNS'!AT8="N",10,IF('C-MNS'!AT8="c",1,0)))</f>
        <v>0</v>
      </c>
      <c r="AU8" s="81">
        <f>IF('C-MNS'!AU8="NS",100,IF('C-MNS'!AU8="N",10,IF('C-MNS'!AU8="c",1,0)))</f>
        <v>0</v>
      </c>
      <c r="AV8" s="81">
        <f>IF('C-MNS'!AV8="NS",100,IF('C-MNS'!AV8="N",10,IF('C-MNS'!AV8="c",1,0)))</f>
        <v>0</v>
      </c>
      <c r="AW8" s="81">
        <f>IF('C-MNS'!AW8="NS",100,IF('C-MNS'!AW8="N",10,IF('C-MNS'!AW8="c",1,0)))</f>
        <v>0</v>
      </c>
      <c r="AX8" s="81">
        <f>IF('C-MNS'!AX8="NS",100,IF('C-MNS'!AX8="N",10,IF('C-MNS'!AX8="c",1,0)))</f>
        <v>0</v>
      </c>
      <c r="AY8" s="81">
        <f>IF('C-MNS'!AY8="NS",100,IF('C-MNS'!AY8="N",10,IF('C-MNS'!AY8="c",1,0)))</f>
        <v>0</v>
      </c>
      <c r="AZ8" s="91">
        <f t="shared" si="3"/>
        <v>32</v>
      </c>
      <c r="BA8" s="91">
        <f t="shared" si="0"/>
        <v>0</v>
      </c>
      <c r="BB8" s="91">
        <f t="shared" si="1"/>
        <v>3</v>
      </c>
      <c r="BC8" s="91">
        <f t="shared" si="2"/>
        <v>2</v>
      </c>
    </row>
    <row r="9" spans="1:55" ht="24">
      <c r="A9" s="525"/>
      <c r="B9" s="457"/>
      <c r="C9" s="508" t="s">
        <v>380</v>
      </c>
      <c r="D9" s="520" t="s">
        <v>89</v>
      </c>
      <c r="E9" s="76" t="s">
        <v>373</v>
      </c>
      <c r="F9" s="13" t="s">
        <v>381</v>
      </c>
      <c r="G9" s="81">
        <f>IF('C-MNS'!G9="NS",100,IF('C-MNS'!G9="N",10,IF('C-MNS'!G9="c",1,0)))</f>
        <v>0</v>
      </c>
      <c r="H9" s="81">
        <f>IF('C-MNS'!H9="NS",100,IF('C-MNS'!H9="N",10,IF('C-MNS'!H9="c",1,0)))</f>
        <v>0</v>
      </c>
      <c r="I9" s="81">
        <f>IF('C-MNS'!I9="NS",100,IF('C-MNS'!I9="N",10,IF('C-MNS'!I9="c",1,0)))</f>
        <v>0</v>
      </c>
      <c r="J9" s="81">
        <f>IF('C-MNS'!J9="NS",100,IF('C-MNS'!J9="N",10,IF('C-MNS'!J9="c",1,0)))</f>
        <v>0</v>
      </c>
      <c r="K9" s="81">
        <f>IF('C-MNS'!K9="NS",100,IF('C-MNS'!K9="N",10,IF('C-MNS'!K9="c",1,0)))</f>
        <v>0</v>
      </c>
      <c r="L9" s="81">
        <f>IF('C-MNS'!L9="NS",100,IF('C-MNS'!L9="N",10,IF('C-MNS'!L9="c",1,0)))</f>
        <v>0</v>
      </c>
      <c r="M9" s="81">
        <f>IF('C-MNS'!M9="NS",100,IF('C-MNS'!M9="N",10,IF('C-MNS'!M9="c",1,0)))</f>
        <v>0</v>
      </c>
      <c r="N9" s="81">
        <f>IF('C-MNS'!N9="NS",100,IF('C-MNS'!N9="N",10,IF('C-MNS'!N9="c",1,0)))</f>
        <v>0</v>
      </c>
      <c r="O9" s="81">
        <f>IF('C-MNS'!O9="NS",100,IF('C-MNS'!O9="N",10,IF('C-MNS'!O9="c",1,0)))</f>
        <v>0</v>
      </c>
      <c r="P9" s="81">
        <f>IF('C-MNS'!P9="NS",100,IF('C-MNS'!P9="N",10,IF('C-MNS'!P9="c",1,0)))</f>
        <v>0</v>
      </c>
      <c r="Q9" s="81">
        <f>IF('C-MNS'!Q9="NS",100,IF('C-MNS'!Q9="N",10,IF('C-MNS'!Q9="c",1,0)))</f>
        <v>0</v>
      </c>
      <c r="R9" s="81">
        <f>IF('C-MNS'!R9="NS",100,IF('C-MNS'!R9="N",10,IF('C-MNS'!R9="c",1,0)))</f>
        <v>0</v>
      </c>
      <c r="S9" s="81">
        <f>IF('C-MNS'!S9="NS",100,IF('C-MNS'!S9="N",10,IF('C-MNS'!S9="c",1,0)))</f>
        <v>0</v>
      </c>
      <c r="T9" s="81">
        <f>IF('C-MNS'!T9="NS",100,IF('C-MNS'!T9="N",10,IF('C-MNS'!T9="c",1,0)))</f>
        <v>0</v>
      </c>
      <c r="U9" s="81">
        <f>IF('C-MNS'!U9="NS",100,IF('C-MNS'!U9="N",10,IF('C-MNS'!U9="c",1,0)))</f>
        <v>0</v>
      </c>
      <c r="V9" s="81">
        <f>IF('C-MNS'!V9="NS",100,IF('C-MNS'!V9="N",10,IF('C-MNS'!V9="c",1,0)))</f>
        <v>0</v>
      </c>
      <c r="W9" s="81">
        <f>IF('C-MNS'!W9="NS",100,IF('C-MNS'!W9="N",10,IF('C-MNS'!W9="c",1,0)))</f>
        <v>0</v>
      </c>
      <c r="X9" s="81">
        <f>IF('C-MNS'!X9="NS",100,IF('C-MNS'!X9="N",10,IF('C-MNS'!X9="c",1,0)))</f>
        <v>0</v>
      </c>
      <c r="Y9" s="81">
        <f>IF('C-MNS'!Y9="NS",100,IF('C-MNS'!Y9="N",10,IF('C-MNS'!Y9="c",1,0)))</f>
        <v>0</v>
      </c>
      <c r="Z9" s="81">
        <f>IF('C-MNS'!Z9="NS",100,IF('C-MNS'!Z9="N",10,IF('C-MNS'!Z9="c",1,0)))</f>
        <v>0</v>
      </c>
      <c r="AA9" s="81">
        <f>IF('C-MNS'!AA9="NS",100,IF('C-MNS'!AA9="N",10,IF('C-MNS'!AA9="c",1,0)))</f>
        <v>0</v>
      </c>
      <c r="AB9" s="81">
        <f>IF('C-MNS'!AB9="NS",100,IF('C-MNS'!AB9="N",10,IF('C-MNS'!AB9="c",1,0)))</f>
        <v>0</v>
      </c>
      <c r="AC9" s="81">
        <f>IF('C-MNS'!AC9="NS",100,IF('C-MNS'!AC9="N",10,IF('C-MNS'!AC9="c",1,0)))</f>
        <v>0</v>
      </c>
      <c r="AD9" s="81">
        <f>IF('C-MNS'!AD9="NS",100,IF('C-MNS'!AD9="N",10,IF('C-MNS'!AD9="c",1,0)))</f>
        <v>0</v>
      </c>
      <c r="AE9" s="81">
        <f>IF('C-MNS'!AE9="NS",100,IF('C-MNS'!AE9="N",10,IF('C-MNS'!AE9="c",1,0)))</f>
        <v>0</v>
      </c>
      <c r="AF9" s="81">
        <f>IF('C-MNS'!AF9="NS",100,IF('C-MNS'!AF9="N",10,IF('C-MNS'!AF9="c",1,0)))</f>
        <v>0</v>
      </c>
      <c r="AG9" s="81">
        <f>IF('C-MNS'!AG9="NS",100,IF('C-MNS'!AG9="N",10,IF('C-MNS'!AG9="c",1,0)))</f>
        <v>0</v>
      </c>
      <c r="AH9" s="81">
        <f>IF('C-MNS'!AH9="NS",100,IF('C-MNS'!AH9="N",10,IF('C-MNS'!AH9="c",1,0)))</f>
        <v>0</v>
      </c>
      <c r="AI9" s="81">
        <f>IF('C-MNS'!AI9="NS",100,IF('C-MNS'!AI9="N",10,IF('C-MNS'!AI9="c",1,0)))</f>
        <v>0</v>
      </c>
      <c r="AJ9" s="81">
        <f>IF('C-MNS'!AJ9="NS",100,IF('C-MNS'!AJ9="N",10,IF('C-MNS'!AJ9="c",1,0)))</f>
        <v>0</v>
      </c>
      <c r="AK9" s="81">
        <f>IF('C-MNS'!AK9="NS",100,IF('C-MNS'!AK9="N",10,IF('C-MNS'!AK9="c",1,0)))</f>
        <v>0</v>
      </c>
      <c r="AL9" s="81">
        <f>IF('C-MNS'!AL9="NS",100,IF('C-MNS'!AL9="N",10,IF('C-MNS'!AL9="c",1,0)))</f>
        <v>0</v>
      </c>
      <c r="AM9" s="81">
        <f>IF('C-MNS'!AM9="NS",100,IF('C-MNS'!AM9="N",10,IF('C-MNS'!AM9="c",1,0)))</f>
        <v>0</v>
      </c>
      <c r="AN9" s="81">
        <f>IF('C-MNS'!AN9="NS",100,IF('C-MNS'!AN9="N",10,IF('C-MNS'!AN9="c",1,0)))</f>
        <v>0</v>
      </c>
      <c r="AO9" s="81">
        <f>IF('C-MNS'!AO9="NS",100,IF('C-MNS'!AO9="N",10,IF('C-MNS'!AO9="c",1,0)))</f>
        <v>0</v>
      </c>
      <c r="AP9" s="81">
        <f>IF('C-MNS'!AP9="NS",100,IF('C-MNS'!AP9="N",10,IF('C-MNS'!AP9="c",1,0)))</f>
        <v>0</v>
      </c>
      <c r="AQ9" s="81">
        <f>IF('C-MNS'!AQ9="NS",100,IF('C-MNS'!AQ9="N",10,IF('C-MNS'!AQ9="c",1,0)))</f>
        <v>0</v>
      </c>
      <c r="AR9" s="81">
        <f>IF('C-MNS'!AR9="NS",100,IF('C-MNS'!AR9="N",10,IF('C-MNS'!AR9="c",1,0)))</f>
        <v>0</v>
      </c>
      <c r="AS9" s="81">
        <f>IF('C-MNS'!AS9="NS",100,IF('C-MNS'!AS9="N",10,IF('C-MNS'!AS9="c",1,0)))</f>
        <v>0</v>
      </c>
      <c r="AT9" s="81">
        <f>IF('C-MNS'!AT9="NS",100,IF('C-MNS'!AT9="N",10,IF('C-MNS'!AT9="c",1,0)))</f>
        <v>0</v>
      </c>
      <c r="AU9" s="81">
        <f>IF('C-MNS'!AU9="NS",100,IF('C-MNS'!AU9="N",10,IF('C-MNS'!AU9="c",1,0)))</f>
        <v>0</v>
      </c>
      <c r="AV9" s="81">
        <f>IF('C-MNS'!AV9="NS",100,IF('C-MNS'!AV9="N",10,IF('C-MNS'!AV9="c",1,0)))</f>
        <v>0</v>
      </c>
      <c r="AW9" s="81">
        <f>IF('C-MNS'!AW9="NS",100,IF('C-MNS'!AW9="N",10,IF('C-MNS'!AW9="c",1,0)))</f>
        <v>0</v>
      </c>
      <c r="AX9" s="81">
        <f>IF('C-MNS'!AX9="NS",100,IF('C-MNS'!AX9="N",10,IF('C-MNS'!AX9="c",1,0)))</f>
        <v>0</v>
      </c>
      <c r="AY9" s="81">
        <f>IF('C-MNS'!AY9="NS",100,IF('C-MNS'!AY9="N",10,IF('C-MNS'!AY9="c",1,0)))</f>
        <v>0</v>
      </c>
      <c r="AZ9" s="91">
        <f t="shared" si="3"/>
        <v>0</v>
      </c>
      <c r="BA9" s="91">
        <f t="shared" si="0"/>
        <v>0</v>
      </c>
      <c r="BB9" s="91">
        <f t="shared" si="1"/>
        <v>0</v>
      </c>
      <c r="BC9" s="91">
        <f t="shared" si="2"/>
        <v>0</v>
      </c>
    </row>
    <row r="10" spans="1:55" ht="24">
      <c r="A10" s="525"/>
      <c r="B10" s="457"/>
      <c r="C10" s="457"/>
      <c r="D10" s="516"/>
      <c r="E10" s="76" t="s">
        <v>375</v>
      </c>
      <c r="F10" s="13" t="s">
        <v>382</v>
      </c>
      <c r="G10" s="81">
        <f>IF('C-MNS'!G10="NS",100,IF('C-MNS'!G10="N",10,IF('C-MNS'!G10="c",1,0)))</f>
        <v>0</v>
      </c>
      <c r="H10" s="81">
        <f>IF('C-MNS'!H10="NS",100,IF('C-MNS'!H10="N",10,IF('C-MNS'!H10="c",1,0)))</f>
        <v>0</v>
      </c>
      <c r="I10" s="81">
        <f>IF('C-MNS'!I10="NS",100,IF('C-MNS'!I10="N",10,IF('C-MNS'!I10="c",1,0)))</f>
        <v>0</v>
      </c>
      <c r="J10" s="81">
        <f>IF('C-MNS'!J10="NS",100,IF('C-MNS'!J10="N",10,IF('C-MNS'!J10="c",1,0)))</f>
        <v>0</v>
      </c>
      <c r="K10" s="81">
        <f>IF('C-MNS'!K10="NS",100,IF('C-MNS'!K10="N",10,IF('C-MNS'!K10="c",1,0)))</f>
        <v>0</v>
      </c>
      <c r="L10" s="81">
        <f>IF('C-MNS'!L10="NS",100,IF('C-MNS'!L10="N",10,IF('C-MNS'!L10="c",1,0)))</f>
        <v>0</v>
      </c>
      <c r="M10" s="81">
        <f>IF('C-MNS'!M10="NS",100,IF('C-MNS'!M10="N",10,IF('C-MNS'!M10="c",1,0)))</f>
        <v>0</v>
      </c>
      <c r="N10" s="81">
        <f>IF('C-MNS'!N10="NS",100,IF('C-MNS'!N10="N",10,IF('C-MNS'!N10="c",1,0)))</f>
        <v>0</v>
      </c>
      <c r="O10" s="81">
        <f>IF('C-MNS'!O10="NS",100,IF('C-MNS'!O10="N",10,IF('C-MNS'!O10="c",1,0)))</f>
        <v>0</v>
      </c>
      <c r="P10" s="81">
        <f>IF('C-MNS'!P10="NS",100,IF('C-MNS'!P10="N",10,IF('C-MNS'!P10="c",1,0)))</f>
        <v>0</v>
      </c>
      <c r="Q10" s="81">
        <f>IF('C-MNS'!Q10="NS",100,IF('C-MNS'!Q10="N",10,IF('C-MNS'!Q10="c",1,0)))</f>
        <v>0</v>
      </c>
      <c r="R10" s="81">
        <f>IF('C-MNS'!R10="NS",100,IF('C-MNS'!R10="N",10,IF('C-MNS'!R10="c",1,0)))</f>
        <v>0</v>
      </c>
      <c r="S10" s="81">
        <f>IF('C-MNS'!S10="NS",100,IF('C-MNS'!S10="N",10,IF('C-MNS'!S10="c",1,0)))</f>
        <v>0</v>
      </c>
      <c r="T10" s="81">
        <f>IF('C-MNS'!T10="NS",100,IF('C-MNS'!T10="N",10,IF('C-MNS'!T10="c",1,0)))</f>
        <v>0</v>
      </c>
      <c r="U10" s="81">
        <f>IF('C-MNS'!U10="NS",100,IF('C-MNS'!U10="N",10,IF('C-MNS'!U10="c",1,0)))</f>
        <v>0</v>
      </c>
      <c r="V10" s="81">
        <f>IF('C-MNS'!V10="NS",100,IF('C-MNS'!V10="N",10,IF('C-MNS'!V10="c",1,0)))</f>
        <v>0</v>
      </c>
      <c r="W10" s="81">
        <f>IF('C-MNS'!W10="NS",100,IF('C-MNS'!W10="N",10,IF('C-MNS'!W10="c",1,0)))</f>
        <v>0</v>
      </c>
      <c r="X10" s="81">
        <f>IF('C-MNS'!X10="NS",100,IF('C-MNS'!X10="N",10,IF('C-MNS'!X10="c",1,0)))</f>
        <v>0</v>
      </c>
      <c r="Y10" s="81">
        <f>IF('C-MNS'!Y10="NS",100,IF('C-MNS'!Y10="N",10,IF('C-MNS'!Y10="c",1,0)))</f>
        <v>0</v>
      </c>
      <c r="Z10" s="81">
        <f>IF('C-MNS'!Z10="NS",100,IF('C-MNS'!Z10="N",10,IF('C-MNS'!Z10="c",1,0)))</f>
        <v>0</v>
      </c>
      <c r="AA10" s="81">
        <f>IF('C-MNS'!AA10="NS",100,IF('C-MNS'!AA10="N",10,IF('C-MNS'!AA10="c",1,0)))</f>
        <v>0</v>
      </c>
      <c r="AB10" s="81">
        <f>IF('C-MNS'!AB10="NS",100,IF('C-MNS'!AB10="N",10,IF('C-MNS'!AB10="c",1,0)))</f>
        <v>0</v>
      </c>
      <c r="AC10" s="81">
        <f>IF('C-MNS'!AC10="NS",100,IF('C-MNS'!AC10="N",10,IF('C-MNS'!AC10="c",1,0)))</f>
        <v>0</v>
      </c>
      <c r="AD10" s="81">
        <f>IF('C-MNS'!AD10="NS",100,IF('C-MNS'!AD10="N",10,IF('C-MNS'!AD10="c",1,0)))</f>
        <v>0</v>
      </c>
      <c r="AE10" s="81">
        <f>IF('C-MNS'!AE10="NS",100,IF('C-MNS'!AE10="N",10,IF('C-MNS'!AE10="c",1,0)))</f>
        <v>0</v>
      </c>
      <c r="AF10" s="81">
        <f>IF('C-MNS'!AF10="NS",100,IF('C-MNS'!AF10="N",10,IF('C-MNS'!AF10="c",1,0)))</f>
        <v>0</v>
      </c>
      <c r="AG10" s="81">
        <f>IF('C-MNS'!AG10="NS",100,IF('C-MNS'!AG10="N",10,IF('C-MNS'!AG10="c",1,0)))</f>
        <v>0</v>
      </c>
      <c r="AH10" s="81">
        <f>IF('C-MNS'!AH10="NS",100,IF('C-MNS'!AH10="N",10,IF('C-MNS'!AH10="c",1,0)))</f>
        <v>0</v>
      </c>
      <c r="AI10" s="81">
        <f>IF('C-MNS'!AI10="NS",100,IF('C-MNS'!AI10="N",10,IF('C-MNS'!AI10="c",1,0)))</f>
        <v>0</v>
      </c>
      <c r="AJ10" s="81">
        <f>IF('C-MNS'!AJ10="NS",100,IF('C-MNS'!AJ10="N",10,IF('C-MNS'!AJ10="c",1,0)))</f>
        <v>0</v>
      </c>
      <c r="AK10" s="81">
        <f>IF('C-MNS'!AK10="NS",100,IF('C-MNS'!AK10="N",10,IF('C-MNS'!AK10="c",1,0)))</f>
        <v>0</v>
      </c>
      <c r="AL10" s="81">
        <f>IF('C-MNS'!AL10="NS",100,IF('C-MNS'!AL10="N",10,IF('C-MNS'!AL10="c",1,0)))</f>
        <v>0</v>
      </c>
      <c r="AM10" s="81">
        <f>IF('C-MNS'!AM10="NS",100,IF('C-MNS'!AM10="N",10,IF('C-MNS'!AM10="c",1,0)))</f>
        <v>0</v>
      </c>
      <c r="AN10" s="81">
        <f>IF('C-MNS'!AN10="NS",100,IF('C-MNS'!AN10="N",10,IF('C-MNS'!AN10="c",1,0)))</f>
        <v>0</v>
      </c>
      <c r="AO10" s="81">
        <f>IF('C-MNS'!AO10="NS",100,IF('C-MNS'!AO10="N",10,IF('C-MNS'!AO10="c",1,0)))</f>
        <v>0</v>
      </c>
      <c r="AP10" s="81">
        <f>IF('C-MNS'!AP10="NS",100,IF('C-MNS'!AP10="N",10,IF('C-MNS'!AP10="c",1,0)))</f>
        <v>0</v>
      </c>
      <c r="AQ10" s="81">
        <f>IF('C-MNS'!AQ10="NS",100,IF('C-MNS'!AQ10="N",10,IF('C-MNS'!AQ10="c",1,0)))</f>
        <v>0</v>
      </c>
      <c r="AR10" s="81">
        <f>IF('C-MNS'!AR10="NS",100,IF('C-MNS'!AR10="N",10,IF('C-MNS'!AR10="c",1,0)))</f>
        <v>0</v>
      </c>
      <c r="AS10" s="81">
        <f>IF('C-MNS'!AS10="NS",100,IF('C-MNS'!AS10="N",10,IF('C-MNS'!AS10="c",1,0)))</f>
        <v>0</v>
      </c>
      <c r="AT10" s="81">
        <f>IF('C-MNS'!AT10="NS",100,IF('C-MNS'!AT10="N",10,IF('C-MNS'!AT10="c",1,0)))</f>
        <v>0</v>
      </c>
      <c r="AU10" s="81">
        <f>IF('C-MNS'!AU10="NS",100,IF('C-MNS'!AU10="N",10,IF('C-MNS'!AU10="c",1,0)))</f>
        <v>0</v>
      </c>
      <c r="AV10" s="81">
        <f>IF('C-MNS'!AV10="NS",100,IF('C-MNS'!AV10="N",10,IF('C-MNS'!AV10="c",1,0)))</f>
        <v>0</v>
      </c>
      <c r="AW10" s="81">
        <f>IF('C-MNS'!AW10="NS",100,IF('C-MNS'!AW10="N",10,IF('C-MNS'!AW10="c",1,0)))</f>
        <v>0</v>
      </c>
      <c r="AX10" s="81">
        <f>IF('C-MNS'!AX10="NS",100,IF('C-MNS'!AX10="N",10,IF('C-MNS'!AX10="c",1,0)))</f>
        <v>0</v>
      </c>
      <c r="AY10" s="81">
        <f>IF('C-MNS'!AY10="NS",100,IF('C-MNS'!AY10="N",10,IF('C-MNS'!AY10="c",1,0)))</f>
        <v>0</v>
      </c>
      <c r="AZ10" s="91">
        <f t="shared" si="3"/>
        <v>0</v>
      </c>
      <c r="BA10" s="91">
        <f t="shared" si="0"/>
        <v>0</v>
      </c>
      <c r="BB10" s="91">
        <f t="shared" si="1"/>
        <v>0</v>
      </c>
      <c r="BC10" s="91">
        <f t="shared" si="2"/>
        <v>0</v>
      </c>
    </row>
    <row r="11" spans="1:55" ht="24">
      <c r="A11" s="525"/>
      <c r="B11" s="458"/>
      <c r="C11" s="458"/>
      <c r="D11" s="519"/>
      <c r="E11" s="83" t="s">
        <v>377</v>
      </c>
      <c r="F11" s="23" t="s">
        <v>383</v>
      </c>
      <c r="G11" s="81">
        <f>IF('C-MNS'!G11="NS",100,IF('C-MNS'!G11="N",10,IF('C-MNS'!G11="c",1,0)))</f>
        <v>0</v>
      </c>
      <c r="H11" s="81">
        <f>IF('C-MNS'!H11="NS",100,IF('C-MNS'!H11="N",10,IF('C-MNS'!H11="c",1,0)))</f>
        <v>0</v>
      </c>
      <c r="I11" s="81">
        <f>IF('C-MNS'!I11="NS",100,IF('C-MNS'!I11="N",10,IF('C-MNS'!I11="c",1,0)))</f>
        <v>0</v>
      </c>
      <c r="J11" s="81">
        <f>IF('C-MNS'!J11="NS",100,IF('C-MNS'!J11="N",10,IF('C-MNS'!J11="c",1,0)))</f>
        <v>0</v>
      </c>
      <c r="K11" s="81">
        <f>IF('C-MNS'!K11="NS",100,IF('C-MNS'!K11="N",10,IF('C-MNS'!K11="c",1,0)))</f>
        <v>0</v>
      </c>
      <c r="L11" s="81">
        <f>IF('C-MNS'!L11="NS",100,IF('C-MNS'!L11="N",10,IF('C-MNS'!L11="c",1,0)))</f>
        <v>0</v>
      </c>
      <c r="M11" s="81">
        <f>IF('C-MNS'!M11="NS",100,IF('C-MNS'!M11="N",10,IF('C-MNS'!M11="c",1,0)))</f>
        <v>0</v>
      </c>
      <c r="N11" s="81">
        <f>IF('C-MNS'!N11="NS",100,IF('C-MNS'!N11="N",10,IF('C-MNS'!N11="c",1,0)))</f>
        <v>0</v>
      </c>
      <c r="O11" s="81">
        <f>IF('C-MNS'!O11="NS",100,IF('C-MNS'!O11="N",10,IF('C-MNS'!O11="c",1,0)))</f>
        <v>0</v>
      </c>
      <c r="P11" s="81">
        <f>IF('C-MNS'!P11="NS",100,IF('C-MNS'!P11="N",10,IF('C-MNS'!P11="c",1,0)))</f>
        <v>0</v>
      </c>
      <c r="Q11" s="81">
        <f>IF('C-MNS'!Q11="NS",100,IF('C-MNS'!Q11="N",10,IF('C-MNS'!Q11="c",1,0)))</f>
        <v>0</v>
      </c>
      <c r="R11" s="81">
        <f>IF('C-MNS'!R11="NS",100,IF('C-MNS'!R11="N",10,IF('C-MNS'!R11="c",1,0)))</f>
        <v>0</v>
      </c>
      <c r="S11" s="81">
        <f>IF('C-MNS'!S11="NS",100,IF('C-MNS'!S11="N",10,IF('C-MNS'!S11="c",1,0)))</f>
        <v>0</v>
      </c>
      <c r="T11" s="81">
        <f>IF('C-MNS'!T11="NS",100,IF('C-MNS'!T11="N",10,IF('C-MNS'!T11="c",1,0)))</f>
        <v>0</v>
      </c>
      <c r="U11" s="81">
        <f>IF('C-MNS'!U11="NS",100,IF('C-MNS'!U11="N",10,IF('C-MNS'!U11="c",1,0)))</f>
        <v>0</v>
      </c>
      <c r="V11" s="81">
        <f>IF('C-MNS'!V11="NS",100,IF('C-MNS'!V11="N",10,IF('C-MNS'!V11="c",1,0)))</f>
        <v>0</v>
      </c>
      <c r="W11" s="81">
        <f>IF('C-MNS'!W11="NS",100,IF('C-MNS'!W11="N",10,IF('C-MNS'!W11="c",1,0)))</f>
        <v>0</v>
      </c>
      <c r="X11" s="81">
        <f>IF('C-MNS'!X11="NS",100,IF('C-MNS'!X11="N",10,IF('C-MNS'!X11="c",1,0)))</f>
        <v>0</v>
      </c>
      <c r="Y11" s="81">
        <f>IF('C-MNS'!Y11="NS",100,IF('C-MNS'!Y11="N",10,IF('C-MNS'!Y11="c",1,0)))</f>
        <v>0</v>
      </c>
      <c r="Z11" s="81">
        <f>IF('C-MNS'!Z11="NS",100,IF('C-MNS'!Z11="N",10,IF('C-MNS'!Z11="c",1,0)))</f>
        <v>0</v>
      </c>
      <c r="AA11" s="81">
        <f>IF('C-MNS'!AA11="NS",100,IF('C-MNS'!AA11="N",10,IF('C-MNS'!AA11="c",1,0)))</f>
        <v>0</v>
      </c>
      <c r="AB11" s="81">
        <f>IF('C-MNS'!AB11="NS",100,IF('C-MNS'!AB11="N",10,IF('C-MNS'!AB11="c",1,0)))</f>
        <v>0</v>
      </c>
      <c r="AC11" s="81">
        <f>IF('C-MNS'!AC11="NS",100,IF('C-MNS'!AC11="N",10,IF('C-MNS'!AC11="c",1,0)))</f>
        <v>0</v>
      </c>
      <c r="AD11" s="81">
        <f>IF('C-MNS'!AD11="NS",100,IF('C-MNS'!AD11="N",10,IF('C-MNS'!AD11="c",1,0)))</f>
        <v>0</v>
      </c>
      <c r="AE11" s="81">
        <f>IF('C-MNS'!AE11="NS",100,IF('C-MNS'!AE11="N",10,IF('C-MNS'!AE11="c",1,0)))</f>
        <v>0</v>
      </c>
      <c r="AF11" s="81">
        <f>IF('C-MNS'!AF11="NS",100,IF('C-MNS'!AF11="N",10,IF('C-MNS'!AF11="c",1,0)))</f>
        <v>0</v>
      </c>
      <c r="AG11" s="81">
        <f>IF('C-MNS'!AG11="NS",100,IF('C-MNS'!AG11="N",10,IF('C-MNS'!AG11="c",1,0)))</f>
        <v>0</v>
      </c>
      <c r="AH11" s="81">
        <f>IF('C-MNS'!AH11="NS",100,IF('C-MNS'!AH11="N",10,IF('C-MNS'!AH11="c",1,0)))</f>
        <v>0</v>
      </c>
      <c r="AI11" s="81">
        <f>IF('C-MNS'!AI11="NS",100,IF('C-MNS'!AI11="N",10,IF('C-MNS'!AI11="c",1,0)))</f>
        <v>0</v>
      </c>
      <c r="AJ11" s="81">
        <f>IF('C-MNS'!AJ11="NS",100,IF('C-MNS'!AJ11="N",10,IF('C-MNS'!AJ11="c",1,0)))</f>
        <v>0</v>
      </c>
      <c r="AK11" s="81">
        <f>IF('C-MNS'!AK11="NS",100,IF('C-MNS'!AK11="N",10,IF('C-MNS'!AK11="c",1,0)))</f>
        <v>0</v>
      </c>
      <c r="AL11" s="81">
        <f>IF('C-MNS'!AL11="NS",100,IF('C-MNS'!AL11="N",10,IF('C-MNS'!AL11="c",1,0)))</f>
        <v>0</v>
      </c>
      <c r="AM11" s="81">
        <f>IF('C-MNS'!AM11="NS",100,IF('C-MNS'!AM11="N",10,IF('C-MNS'!AM11="c",1,0)))</f>
        <v>0</v>
      </c>
      <c r="AN11" s="81">
        <f>IF('C-MNS'!AN11="NS",100,IF('C-MNS'!AN11="N",10,IF('C-MNS'!AN11="c",1,0)))</f>
        <v>0</v>
      </c>
      <c r="AO11" s="81">
        <f>IF('C-MNS'!AO11="NS",100,IF('C-MNS'!AO11="N",10,IF('C-MNS'!AO11="c",1,0)))</f>
        <v>0</v>
      </c>
      <c r="AP11" s="81">
        <f>IF('C-MNS'!AP11="NS",100,IF('C-MNS'!AP11="N",10,IF('C-MNS'!AP11="c",1,0)))</f>
        <v>0</v>
      </c>
      <c r="AQ11" s="81">
        <f>IF('C-MNS'!AQ11="NS",100,IF('C-MNS'!AQ11="N",10,IF('C-MNS'!AQ11="c",1,0)))</f>
        <v>0</v>
      </c>
      <c r="AR11" s="81">
        <f>IF('C-MNS'!AR11="NS",100,IF('C-MNS'!AR11="N",10,IF('C-MNS'!AR11="c",1,0)))</f>
        <v>0</v>
      </c>
      <c r="AS11" s="81">
        <f>IF('C-MNS'!AS11="NS",100,IF('C-MNS'!AS11="N",10,IF('C-MNS'!AS11="c",1,0)))</f>
        <v>0</v>
      </c>
      <c r="AT11" s="81">
        <f>IF('C-MNS'!AT11="NS",100,IF('C-MNS'!AT11="N",10,IF('C-MNS'!AT11="c",1,0)))</f>
        <v>0</v>
      </c>
      <c r="AU11" s="81">
        <f>IF('C-MNS'!AU11="NS",100,IF('C-MNS'!AU11="N",10,IF('C-MNS'!AU11="c",1,0)))</f>
        <v>0</v>
      </c>
      <c r="AV11" s="81">
        <f>IF('C-MNS'!AV11="NS",100,IF('C-MNS'!AV11="N",10,IF('C-MNS'!AV11="c",1,0)))</f>
        <v>0</v>
      </c>
      <c r="AW11" s="81">
        <f>IF('C-MNS'!AW11="NS",100,IF('C-MNS'!AW11="N",10,IF('C-MNS'!AW11="c",1,0)))</f>
        <v>0</v>
      </c>
      <c r="AX11" s="81">
        <f>IF('C-MNS'!AX11="NS",100,IF('C-MNS'!AX11="N",10,IF('C-MNS'!AX11="c",1,0)))</f>
        <v>0</v>
      </c>
      <c r="AY11" s="81">
        <f>IF('C-MNS'!AY11="NS",100,IF('C-MNS'!AY11="N",10,IF('C-MNS'!AY11="c",1,0)))</f>
        <v>0</v>
      </c>
      <c r="AZ11" s="91">
        <f t="shared" si="3"/>
        <v>0</v>
      </c>
      <c r="BA11" s="91">
        <f t="shared" si="0"/>
        <v>0</v>
      </c>
      <c r="BB11" s="91">
        <f t="shared" si="1"/>
        <v>0</v>
      </c>
      <c r="BC11" s="91">
        <f t="shared" si="2"/>
        <v>0</v>
      </c>
    </row>
    <row r="12" spans="1:55" ht="24">
      <c r="A12" s="525"/>
      <c r="B12" s="508" t="s">
        <v>336</v>
      </c>
      <c r="C12" s="508" t="s">
        <v>384</v>
      </c>
      <c r="D12" s="515" t="s">
        <v>92</v>
      </c>
      <c r="E12" s="76" t="s">
        <v>373</v>
      </c>
      <c r="F12" s="13" t="s">
        <v>385</v>
      </c>
      <c r="G12" s="81">
        <f>IF('C-MNS'!G12="NS",100,IF('C-MNS'!G12="N",10,IF('C-MNS'!G12="c",1,0)))</f>
        <v>0</v>
      </c>
      <c r="H12" s="81">
        <f>IF('C-MNS'!H12="NS",100,IF('C-MNS'!H12="N",10,IF('C-MNS'!H12="c",1,0)))</f>
        <v>0</v>
      </c>
      <c r="I12" s="81">
        <f>IF('C-MNS'!I12="NS",100,IF('C-MNS'!I12="N",10,IF('C-MNS'!I12="c",1,0)))</f>
        <v>0</v>
      </c>
      <c r="J12" s="81">
        <f>IF('C-MNS'!J12="NS",100,IF('C-MNS'!J12="N",10,IF('C-MNS'!J12="c",1,0)))</f>
        <v>0</v>
      </c>
      <c r="K12" s="81">
        <f>IF('C-MNS'!K12="NS",100,IF('C-MNS'!K12="N",10,IF('C-MNS'!K12="c",1,0)))</f>
        <v>0</v>
      </c>
      <c r="L12" s="81">
        <f>IF('C-MNS'!L12="NS",100,IF('C-MNS'!L12="N",10,IF('C-MNS'!L12="c",1,0)))</f>
        <v>0</v>
      </c>
      <c r="M12" s="81">
        <f>IF('C-MNS'!M12="NS",100,IF('C-MNS'!M12="N",10,IF('C-MNS'!M12="c",1,0)))</f>
        <v>0</v>
      </c>
      <c r="N12" s="81">
        <f>IF('C-MNS'!N12="NS",100,IF('C-MNS'!N12="N",10,IF('C-MNS'!N12="c",1,0)))</f>
        <v>0</v>
      </c>
      <c r="O12" s="81">
        <f>IF('C-MNS'!O12="NS",100,IF('C-MNS'!O12="N",10,IF('C-MNS'!O12="c",1,0)))</f>
        <v>0</v>
      </c>
      <c r="P12" s="81">
        <f>IF('C-MNS'!P12="NS",100,IF('C-MNS'!P12="N",10,IF('C-MNS'!P12="c",1,0)))</f>
        <v>0</v>
      </c>
      <c r="Q12" s="81">
        <f>IF('C-MNS'!Q12="NS",100,IF('C-MNS'!Q12="N",10,IF('C-MNS'!Q12="c",1,0)))</f>
        <v>0</v>
      </c>
      <c r="R12" s="81">
        <f>IF('C-MNS'!R12="NS",100,IF('C-MNS'!R12="N",10,IF('C-MNS'!R12="c",1,0)))</f>
        <v>0</v>
      </c>
      <c r="S12" s="81">
        <f>IF('C-MNS'!S12="NS",100,IF('C-MNS'!S12="N",10,IF('C-MNS'!S12="c",1,0)))</f>
        <v>0</v>
      </c>
      <c r="T12" s="81">
        <f>IF('C-MNS'!T12="NS",100,IF('C-MNS'!T12="N",10,IF('C-MNS'!T12="c",1,0)))</f>
        <v>0</v>
      </c>
      <c r="U12" s="81">
        <f>IF('C-MNS'!U12="NS",100,IF('C-MNS'!U12="N",10,IF('C-MNS'!U12="c",1,0)))</f>
        <v>0</v>
      </c>
      <c r="V12" s="81">
        <f>IF('C-MNS'!V12="NS",100,IF('C-MNS'!V12="N",10,IF('C-MNS'!V12="c",1,0)))</f>
        <v>0</v>
      </c>
      <c r="W12" s="81">
        <f>IF('C-MNS'!W12="NS",100,IF('C-MNS'!W12="N",10,IF('C-MNS'!W12="c",1,0)))</f>
        <v>0</v>
      </c>
      <c r="X12" s="81">
        <f>IF('C-MNS'!X12="NS",100,IF('C-MNS'!X12="N",10,IF('C-MNS'!X12="c",1,0)))</f>
        <v>0</v>
      </c>
      <c r="Y12" s="81">
        <f>IF('C-MNS'!Y12="NS",100,IF('C-MNS'!Y12="N",10,IF('C-MNS'!Y12="c",1,0)))</f>
        <v>0</v>
      </c>
      <c r="Z12" s="81">
        <f>IF('C-MNS'!Z12="NS",100,IF('C-MNS'!Z12="N",10,IF('C-MNS'!Z12="c",1,0)))</f>
        <v>0</v>
      </c>
      <c r="AA12" s="81">
        <f>IF('C-MNS'!AA12="NS",100,IF('C-MNS'!AA12="N",10,IF('C-MNS'!AA12="c",1,0)))</f>
        <v>0</v>
      </c>
      <c r="AB12" s="81">
        <f>IF('C-MNS'!AB12="NS",100,IF('C-MNS'!AB12="N",10,IF('C-MNS'!AB12="c",1,0)))</f>
        <v>0</v>
      </c>
      <c r="AC12" s="81">
        <f>IF('C-MNS'!AC12="NS",100,IF('C-MNS'!AC12="N",10,IF('C-MNS'!AC12="c",1,0)))</f>
        <v>0</v>
      </c>
      <c r="AD12" s="81">
        <f>IF('C-MNS'!AD12="NS",100,IF('C-MNS'!AD12="N",10,IF('C-MNS'!AD12="c",1,0)))</f>
        <v>0</v>
      </c>
      <c r="AE12" s="81">
        <f>IF('C-MNS'!AE12="NS",100,IF('C-MNS'!AE12="N",10,IF('C-MNS'!AE12="c",1,0)))</f>
        <v>0</v>
      </c>
      <c r="AF12" s="81">
        <f>IF('C-MNS'!AF12="NS",100,IF('C-MNS'!AF12="N",10,IF('C-MNS'!AF12="c",1,0)))</f>
        <v>0</v>
      </c>
      <c r="AG12" s="81">
        <f>IF('C-MNS'!AG12="NS",100,IF('C-MNS'!AG12="N",10,IF('C-MNS'!AG12="c",1,0)))</f>
        <v>0</v>
      </c>
      <c r="AH12" s="81">
        <f>IF('C-MNS'!AH12="NS",100,IF('C-MNS'!AH12="N",10,IF('C-MNS'!AH12="c",1,0)))</f>
        <v>0</v>
      </c>
      <c r="AI12" s="81">
        <f>IF('C-MNS'!AI12="NS",100,IF('C-MNS'!AI12="N",10,IF('C-MNS'!AI12="c",1,0)))</f>
        <v>0</v>
      </c>
      <c r="AJ12" s="81">
        <f>IF('C-MNS'!AJ12="NS",100,IF('C-MNS'!AJ12="N",10,IF('C-MNS'!AJ12="c",1,0)))</f>
        <v>0</v>
      </c>
      <c r="AK12" s="81">
        <f>IF('C-MNS'!AK12="NS",100,IF('C-MNS'!AK12="N",10,IF('C-MNS'!AK12="c",1,0)))</f>
        <v>0</v>
      </c>
      <c r="AL12" s="81">
        <f>IF('C-MNS'!AL12="NS",100,IF('C-MNS'!AL12="N",10,IF('C-MNS'!AL12="c",1,0)))</f>
        <v>0</v>
      </c>
      <c r="AM12" s="81">
        <f>IF('C-MNS'!AM12="NS",100,IF('C-MNS'!AM12="N",10,IF('C-MNS'!AM12="c",1,0)))</f>
        <v>0</v>
      </c>
      <c r="AN12" s="81">
        <f>IF('C-MNS'!AN12="NS",100,IF('C-MNS'!AN12="N",10,IF('C-MNS'!AN12="c",1,0)))</f>
        <v>0</v>
      </c>
      <c r="AO12" s="81">
        <f>IF('C-MNS'!AO12="NS",100,IF('C-MNS'!AO12="N",10,IF('C-MNS'!AO12="c",1,0)))</f>
        <v>0</v>
      </c>
      <c r="AP12" s="81">
        <f>IF('C-MNS'!AP12="NS",100,IF('C-MNS'!AP12="N",10,IF('C-MNS'!AP12="c",1,0)))</f>
        <v>0</v>
      </c>
      <c r="AQ12" s="81">
        <f>IF('C-MNS'!AQ12="NS",100,IF('C-MNS'!AQ12="N",10,IF('C-MNS'!AQ12="c",1,0)))</f>
        <v>0</v>
      </c>
      <c r="AR12" s="81">
        <f>IF('C-MNS'!AR12="NS",100,IF('C-MNS'!AR12="N",10,IF('C-MNS'!AR12="c",1,0)))</f>
        <v>0</v>
      </c>
      <c r="AS12" s="81">
        <f>IF('C-MNS'!AS12="NS",100,IF('C-MNS'!AS12="N",10,IF('C-MNS'!AS12="c",1,0)))</f>
        <v>0</v>
      </c>
      <c r="AT12" s="81">
        <f>IF('C-MNS'!AT12="NS",100,IF('C-MNS'!AT12="N",10,IF('C-MNS'!AT12="c",1,0)))</f>
        <v>100</v>
      </c>
      <c r="AU12" s="81">
        <f>IF('C-MNS'!AU12="NS",100,IF('C-MNS'!AU12="N",10,IF('C-MNS'!AU12="c",1,0)))</f>
        <v>0</v>
      </c>
      <c r="AV12" s="81">
        <f>IF('C-MNS'!AV12="NS",100,IF('C-MNS'!AV12="N",10,IF('C-MNS'!AV12="c",1,0)))</f>
        <v>0</v>
      </c>
      <c r="AW12" s="81">
        <f>IF('C-MNS'!AW12="NS",100,IF('C-MNS'!AW12="N",10,IF('C-MNS'!AW12="c",1,0)))</f>
        <v>0</v>
      </c>
      <c r="AX12" s="81">
        <f>IF('C-MNS'!AX12="NS",100,IF('C-MNS'!AX12="N",10,IF('C-MNS'!AX12="c",1,0)))</f>
        <v>0</v>
      </c>
      <c r="AY12" s="81">
        <f>IF('C-MNS'!AY12="NS",100,IF('C-MNS'!AY12="N",10,IF('C-MNS'!AY12="c",1,0)))</f>
        <v>0</v>
      </c>
      <c r="AZ12" s="91">
        <f t="shared" si="3"/>
        <v>100</v>
      </c>
      <c r="BA12" s="91">
        <f t="shared" si="0"/>
        <v>1</v>
      </c>
      <c r="BB12" s="91">
        <f t="shared" si="1"/>
        <v>0</v>
      </c>
      <c r="BC12" s="91">
        <f t="shared" si="2"/>
        <v>0</v>
      </c>
    </row>
    <row r="13" spans="1:55" ht="24">
      <c r="A13" s="525"/>
      <c r="B13" s="457"/>
      <c r="C13" s="457"/>
      <c r="D13" s="516"/>
      <c r="E13" s="76" t="s">
        <v>375</v>
      </c>
      <c r="F13" s="13" t="s">
        <v>386</v>
      </c>
      <c r="G13" s="81">
        <f>IF('C-MNS'!G13="NS",100,IF('C-MNS'!G13="N",10,IF('C-MNS'!G13="c",1,0)))</f>
        <v>0</v>
      </c>
      <c r="H13" s="81">
        <f>IF('C-MNS'!H13="NS",100,IF('C-MNS'!H13="N",10,IF('C-MNS'!H13="c",1,0)))</f>
        <v>0</v>
      </c>
      <c r="I13" s="81">
        <f>IF('C-MNS'!I13="NS",100,IF('C-MNS'!I13="N",10,IF('C-MNS'!I13="c",1,0)))</f>
        <v>0</v>
      </c>
      <c r="J13" s="81">
        <f>IF('C-MNS'!J13="NS",100,IF('C-MNS'!J13="N",10,IF('C-MNS'!J13="c",1,0)))</f>
        <v>0</v>
      </c>
      <c r="K13" s="81">
        <f>IF('C-MNS'!K13="NS",100,IF('C-MNS'!K13="N",10,IF('C-MNS'!K13="c",1,0)))</f>
        <v>0</v>
      </c>
      <c r="L13" s="81">
        <f>IF('C-MNS'!L13="NS",100,IF('C-MNS'!L13="N",10,IF('C-MNS'!L13="c",1,0)))</f>
        <v>0</v>
      </c>
      <c r="M13" s="81">
        <f>IF('C-MNS'!M13="NS",100,IF('C-MNS'!M13="N",10,IF('C-MNS'!M13="c",1,0)))</f>
        <v>0</v>
      </c>
      <c r="N13" s="81">
        <f>IF('C-MNS'!N13="NS",100,IF('C-MNS'!N13="N",10,IF('C-MNS'!N13="c",1,0)))</f>
        <v>0</v>
      </c>
      <c r="O13" s="81">
        <f>IF('C-MNS'!O13="NS",100,IF('C-MNS'!O13="N",10,IF('C-MNS'!O13="c",1,0)))</f>
        <v>0</v>
      </c>
      <c r="P13" s="81">
        <f>IF('C-MNS'!P13="NS",100,IF('C-MNS'!P13="N",10,IF('C-MNS'!P13="c",1,0)))</f>
        <v>0</v>
      </c>
      <c r="Q13" s="81">
        <f>IF('C-MNS'!Q13="NS",100,IF('C-MNS'!Q13="N",10,IF('C-MNS'!Q13="c",1,0)))</f>
        <v>0</v>
      </c>
      <c r="R13" s="81">
        <f>IF('C-MNS'!R13="NS",100,IF('C-MNS'!R13="N",10,IF('C-MNS'!R13="c",1,0)))</f>
        <v>0</v>
      </c>
      <c r="S13" s="81">
        <f>IF('C-MNS'!S13="NS",100,IF('C-MNS'!S13="N",10,IF('C-MNS'!S13="c",1,0)))</f>
        <v>0</v>
      </c>
      <c r="T13" s="81">
        <f>IF('C-MNS'!T13="NS",100,IF('C-MNS'!T13="N",10,IF('C-MNS'!T13="c",1,0)))</f>
        <v>0</v>
      </c>
      <c r="U13" s="81">
        <f>IF('C-MNS'!U13="NS",100,IF('C-MNS'!U13="N",10,IF('C-MNS'!U13="c",1,0)))</f>
        <v>0</v>
      </c>
      <c r="V13" s="81">
        <f>IF('C-MNS'!V13="NS",100,IF('C-MNS'!V13="N",10,IF('C-MNS'!V13="c",1,0)))</f>
        <v>0</v>
      </c>
      <c r="W13" s="81">
        <f>IF('C-MNS'!W13="NS",100,IF('C-MNS'!W13="N",10,IF('C-MNS'!W13="c",1,0)))</f>
        <v>0</v>
      </c>
      <c r="X13" s="81">
        <f>IF('C-MNS'!X13="NS",100,IF('C-MNS'!X13="N",10,IF('C-MNS'!X13="c",1,0)))</f>
        <v>0</v>
      </c>
      <c r="Y13" s="81">
        <f>IF('C-MNS'!Y13="NS",100,IF('C-MNS'!Y13="N",10,IF('C-MNS'!Y13="c",1,0)))</f>
        <v>0</v>
      </c>
      <c r="Z13" s="81">
        <f>IF('C-MNS'!Z13="NS",100,IF('C-MNS'!Z13="N",10,IF('C-MNS'!Z13="c",1,0)))</f>
        <v>0</v>
      </c>
      <c r="AA13" s="81">
        <f>IF('C-MNS'!AA13="NS",100,IF('C-MNS'!AA13="N",10,IF('C-MNS'!AA13="c",1,0)))</f>
        <v>0</v>
      </c>
      <c r="AB13" s="81">
        <f>IF('C-MNS'!AB13="NS",100,IF('C-MNS'!AB13="N",10,IF('C-MNS'!AB13="c",1,0)))</f>
        <v>0</v>
      </c>
      <c r="AC13" s="81">
        <f>IF('C-MNS'!AC13="NS",100,IF('C-MNS'!AC13="N",10,IF('C-MNS'!AC13="c",1,0)))</f>
        <v>0</v>
      </c>
      <c r="AD13" s="81">
        <f>IF('C-MNS'!AD13="NS",100,IF('C-MNS'!AD13="N",10,IF('C-MNS'!AD13="c",1,0)))</f>
        <v>0</v>
      </c>
      <c r="AE13" s="81">
        <f>IF('C-MNS'!AE13="NS",100,IF('C-MNS'!AE13="N",10,IF('C-MNS'!AE13="c",1,0)))</f>
        <v>0</v>
      </c>
      <c r="AF13" s="81">
        <f>IF('C-MNS'!AF13="NS",100,IF('C-MNS'!AF13="N",10,IF('C-MNS'!AF13="c",1,0)))</f>
        <v>0</v>
      </c>
      <c r="AG13" s="81">
        <f>IF('C-MNS'!AG13="NS",100,IF('C-MNS'!AG13="N",10,IF('C-MNS'!AG13="c",1,0)))</f>
        <v>0</v>
      </c>
      <c r="AH13" s="81">
        <f>IF('C-MNS'!AH13="NS",100,IF('C-MNS'!AH13="N",10,IF('C-MNS'!AH13="c",1,0)))</f>
        <v>0</v>
      </c>
      <c r="AI13" s="81">
        <f>IF('C-MNS'!AI13="NS",100,IF('C-MNS'!AI13="N",10,IF('C-MNS'!AI13="c",1,0)))</f>
        <v>0</v>
      </c>
      <c r="AJ13" s="81">
        <f>IF('C-MNS'!AJ13="NS",100,IF('C-MNS'!AJ13="N",10,IF('C-MNS'!AJ13="c",1,0)))</f>
        <v>0</v>
      </c>
      <c r="AK13" s="81">
        <f>IF('C-MNS'!AK13="NS",100,IF('C-MNS'!AK13="N",10,IF('C-MNS'!AK13="c",1,0)))</f>
        <v>0</v>
      </c>
      <c r="AL13" s="81">
        <f>IF('C-MNS'!AL13="NS",100,IF('C-MNS'!AL13="N",10,IF('C-MNS'!AL13="c",1,0)))</f>
        <v>0</v>
      </c>
      <c r="AM13" s="81">
        <f>IF('C-MNS'!AM13="NS",100,IF('C-MNS'!AM13="N",10,IF('C-MNS'!AM13="c",1,0)))</f>
        <v>0</v>
      </c>
      <c r="AN13" s="81">
        <f>IF('C-MNS'!AN13="NS",100,IF('C-MNS'!AN13="N",10,IF('C-MNS'!AN13="c",1,0)))</f>
        <v>0</v>
      </c>
      <c r="AO13" s="81">
        <f>IF('C-MNS'!AO13="NS",100,IF('C-MNS'!AO13="N",10,IF('C-MNS'!AO13="c",1,0)))</f>
        <v>0</v>
      </c>
      <c r="AP13" s="81">
        <f>IF('C-MNS'!AP13="NS",100,IF('C-MNS'!AP13="N",10,IF('C-MNS'!AP13="c",1,0)))</f>
        <v>0</v>
      </c>
      <c r="AQ13" s="81">
        <f>IF('C-MNS'!AQ13="NS",100,IF('C-MNS'!AQ13="N",10,IF('C-MNS'!AQ13="c",1,0)))</f>
        <v>0</v>
      </c>
      <c r="AR13" s="81">
        <f>IF('C-MNS'!AR13="NS",100,IF('C-MNS'!AR13="N",10,IF('C-MNS'!AR13="c",1,0)))</f>
        <v>0</v>
      </c>
      <c r="AS13" s="81">
        <f>IF('C-MNS'!AS13="NS",100,IF('C-MNS'!AS13="N",10,IF('C-MNS'!AS13="c",1,0)))</f>
        <v>0</v>
      </c>
      <c r="AT13" s="81">
        <f>IF('C-MNS'!AT13="NS",100,IF('C-MNS'!AT13="N",10,IF('C-MNS'!AT13="c",1,0)))</f>
        <v>0</v>
      </c>
      <c r="AU13" s="81">
        <f>IF('C-MNS'!AU13="NS",100,IF('C-MNS'!AU13="N",10,IF('C-MNS'!AU13="c",1,0)))</f>
        <v>100</v>
      </c>
      <c r="AV13" s="81">
        <f>IF('C-MNS'!AV13="NS",100,IF('C-MNS'!AV13="N",10,IF('C-MNS'!AV13="c",1,0)))</f>
        <v>0</v>
      </c>
      <c r="AW13" s="81">
        <f>IF('C-MNS'!AW13="NS",100,IF('C-MNS'!AW13="N",10,IF('C-MNS'!AW13="c",1,0)))</f>
        <v>0</v>
      </c>
      <c r="AX13" s="81">
        <f>IF('C-MNS'!AX13="NS",100,IF('C-MNS'!AX13="N",10,IF('C-MNS'!AX13="c",1,0)))</f>
        <v>0</v>
      </c>
      <c r="AY13" s="81">
        <f>IF('C-MNS'!AY13="NS",100,IF('C-MNS'!AY13="N",10,IF('C-MNS'!AY13="c",1,0)))</f>
        <v>0</v>
      </c>
      <c r="AZ13" s="91">
        <f t="shared" si="3"/>
        <v>100</v>
      </c>
      <c r="BA13" s="91">
        <f t="shared" si="0"/>
        <v>1</v>
      </c>
      <c r="BB13" s="91">
        <f t="shared" si="1"/>
        <v>0</v>
      </c>
      <c r="BC13" s="91">
        <f t="shared" si="2"/>
        <v>0</v>
      </c>
    </row>
    <row r="14" spans="1:55" ht="24">
      <c r="A14" s="525"/>
      <c r="B14" s="457"/>
      <c r="C14" s="458"/>
      <c r="D14" s="519"/>
      <c r="E14" s="83" t="s">
        <v>377</v>
      </c>
      <c r="F14" s="8" t="s">
        <v>387</v>
      </c>
      <c r="G14" s="81">
        <f>IF('C-MNS'!G14="NS",100,IF('C-MNS'!G14="N",10,IF('C-MNS'!G14="c",1,0)))</f>
        <v>0</v>
      </c>
      <c r="H14" s="81">
        <f>IF('C-MNS'!H14="NS",100,IF('C-MNS'!H14="N",10,IF('C-MNS'!H14="c",1,0)))</f>
        <v>0</v>
      </c>
      <c r="I14" s="81">
        <f>IF('C-MNS'!I14="NS",100,IF('C-MNS'!I14="N",10,IF('C-MNS'!I14="c",1,0)))</f>
        <v>0</v>
      </c>
      <c r="J14" s="81">
        <f>IF('C-MNS'!J14="NS",100,IF('C-MNS'!J14="N",10,IF('C-MNS'!J14="c",1,0)))</f>
        <v>0</v>
      </c>
      <c r="K14" s="81">
        <f>IF('C-MNS'!K14="NS",100,IF('C-MNS'!K14="N",10,IF('C-MNS'!K14="c",1,0)))</f>
        <v>0</v>
      </c>
      <c r="L14" s="81">
        <f>IF('C-MNS'!L14="NS",100,IF('C-MNS'!L14="N",10,IF('C-MNS'!L14="c",1,0)))</f>
        <v>0</v>
      </c>
      <c r="M14" s="81">
        <f>IF('C-MNS'!M14="NS",100,IF('C-MNS'!M14="N",10,IF('C-MNS'!M14="c",1,0)))</f>
        <v>0</v>
      </c>
      <c r="N14" s="81">
        <f>IF('C-MNS'!N14="NS",100,IF('C-MNS'!N14="N",10,IF('C-MNS'!N14="c",1,0)))</f>
        <v>0</v>
      </c>
      <c r="O14" s="81">
        <f>IF('C-MNS'!O14="NS",100,IF('C-MNS'!O14="N",10,IF('C-MNS'!O14="c",1,0)))</f>
        <v>0</v>
      </c>
      <c r="P14" s="81">
        <f>IF('C-MNS'!P14="NS",100,IF('C-MNS'!P14="N",10,IF('C-MNS'!P14="c",1,0)))</f>
        <v>0</v>
      </c>
      <c r="Q14" s="81">
        <f>IF('C-MNS'!Q14="NS",100,IF('C-MNS'!Q14="N",10,IF('C-MNS'!Q14="c",1,0)))</f>
        <v>0</v>
      </c>
      <c r="R14" s="81">
        <f>IF('C-MNS'!R14="NS",100,IF('C-MNS'!R14="N",10,IF('C-MNS'!R14="c",1,0)))</f>
        <v>0</v>
      </c>
      <c r="S14" s="81">
        <f>IF('C-MNS'!S14="NS",100,IF('C-MNS'!S14="N",10,IF('C-MNS'!S14="c",1,0)))</f>
        <v>0</v>
      </c>
      <c r="T14" s="81">
        <f>IF('C-MNS'!T14="NS",100,IF('C-MNS'!T14="N",10,IF('C-MNS'!T14="c",1,0)))</f>
        <v>0</v>
      </c>
      <c r="U14" s="81">
        <f>IF('C-MNS'!U14="NS",100,IF('C-MNS'!U14="N",10,IF('C-MNS'!U14="c",1,0)))</f>
        <v>0</v>
      </c>
      <c r="V14" s="81">
        <f>IF('C-MNS'!V14="NS",100,IF('C-MNS'!V14="N",10,IF('C-MNS'!V14="c",1,0)))</f>
        <v>0</v>
      </c>
      <c r="W14" s="81">
        <f>IF('C-MNS'!W14="NS",100,IF('C-MNS'!W14="N",10,IF('C-MNS'!W14="c",1,0)))</f>
        <v>0</v>
      </c>
      <c r="X14" s="81">
        <f>IF('C-MNS'!X14="NS",100,IF('C-MNS'!X14="N",10,IF('C-MNS'!X14="c",1,0)))</f>
        <v>0</v>
      </c>
      <c r="Y14" s="81">
        <f>IF('C-MNS'!Y14="NS",100,IF('C-MNS'!Y14="N",10,IF('C-MNS'!Y14="c",1,0)))</f>
        <v>0</v>
      </c>
      <c r="Z14" s="81">
        <f>IF('C-MNS'!Z14="NS",100,IF('C-MNS'!Z14="N",10,IF('C-MNS'!Z14="c",1,0)))</f>
        <v>0</v>
      </c>
      <c r="AA14" s="81">
        <f>IF('C-MNS'!AA14="NS",100,IF('C-MNS'!AA14="N",10,IF('C-MNS'!AA14="c",1,0)))</f>
        <v>0</v>
      </c>
      <c r="AB14" s="81">
        <f>IF('C-MNS'!AB14="NS",100,IF('C-MNS'!AB14="N",10,IF('C-MNS'!AB14="c",1,0)))</f>
        <v>0</v>
      </c>
      <c r="AC14" s="81">
        <f>IF('C-MNS'!AC14="NS",100,IF('C-MNS'!AC14="N",10,IF('C-MNS'!AC14="c",1,0)))</f>
        <v>0</v>
      </c>
      <c r="AD14" s="81">
        <f>IF('C-MNS'!AD14="NS",100,IF('C-MNS'!AD14="N",10,IF('C-MNS'!AD14="c",1,0)))</f>
        <v>0</v>
      </c>
      <c r="AE14" s="81">
        <f>IF('C-MNS'!AE14="NS",100,IF('C-MNS'!AE14="N",10,IF('C-MNS'!AE14="c",1,0)))</f>
        <v>0</v>
      </c>
      <c r="AF14" s="81">
        <f>IF('C-MNS'!AF14="NS",100,IF('C-MNS'!AF14="N",10,IF('C-MNS'!AF14="c",1,0)))</f>
        <v>0</v>
      </c>
      <c r="AG14" s="81">
        <f>IF('C-MNS'!AG14="NS",100,IF('C-MNS'!AG14="N",10,IF('C-MNS'!AG14="c",1,0)))</f>
        <v>0</v>
      </c>
      <c r="AH14" s="81">
        <f>IF('C-MNS'!AH14="NS",100,IF('C-MNS'!AH14="N",10,IF('C-MNS'!AH14="c",1,0)))</f>
        <v>0</v>
      </c>
      <c r="AI14" s="81">
        <f>IF('C-MNS'!AI14="NS",100,IF('C-MNS'!AI14="N",10,IF('C-MNS'!AI14="c",1,0)))</f>
        <v>0</v>
      </c>
      <c r="AJ14" s="81">
        <f>IF('C-MNS'!AJ14="NS",100,IF('C-MNS'!AJ14="N",10,IF('C-MNS'!AJ14="c",1,0)))</f>
        <v>0</v>
      </c>
      <c r="AK14" s="81">
        <f>IF('C-MNS'!AK14="NS",100,IF('C-MNS'!AK14="N",10,IF('C-MNS'!AK14="c",1,0)))</f>
        <v>0</v>
      </c>
      <c r="AL14" s="81">
        <f>IF('C-MNS'!AL14="NS",100,IF('C-MNS'!AL14="N",10,IF('C-MNS'!AL14="c",1,0)))</f>
        <v>0</v>
      </c>
      <c r="AM14" s="81">
        <f>IF('C-MNS'!AM14="NS",100,IF('C-MNS'!AM14="N",10,IF('C-MNS'!AM14="c",1,0)))</f>
        <v>0</v>
      </c>
      <c r="AN14" s="81">
        <f>IF('C-MNS'!AN14="NS",100,IF('C-MNS'!AN14="N",10,IF('C-MNS'!AN14="c",1,0)))</f>
        <v>0</v>
      </c>
      <c r="AO14" s="81">
        <f>IF('C-MNS'!AO14="NS",100,IF('C-MNS'!AO14="N",10,IF('C-MNS'!AO14="c",1,0)))</f>
        <v>0</v>
      </c>
      <c r="AP14" s="81">
        <f>IF('C-MNS'!AP14="NS",100,IF('C-MNS'!AP14="N",10,IF('C-MNS'!AP14="c",1,0)))</f>
        <v>0</v>
      </c>
      <c r="AQ14" s="81">
        <f>IF('C-MNS'!AQ14="NS",100,IF('C-MNS'!AQ14="N",10,IF('C-MNS'!AQ14="c",1,0)))</f>
        <v>0</v>
      </c>
      <c r="AR14" s="81">
        <f>IF('C-MNS'!AR14="NS",100,IF('C-MNS'!AR14="N",10,IF('C-MNS'!AR14="c",1,0)))</f>
        <v>0</v>
      </c>
      <c r="AS14" s="81">
        <f>IF('C-MNS'!AS14="NS",100,IF('C-MNS'!AS14="N",10,IF('C-MNS'!AS14="c",1,0)))</f>
        <v>0</v>
      </c>
      <c r="AT14" s="81">
        <f>IF('C-MNS'!AT14="NS",100,IF('C-MNS'!AT14="N",10,IF('C-MNS'!AT14="c",1,0)))</f>
        <v>0</v>
      </c>
      <c r="AU14" s="81">
        <f>IF('C-MNS'!AU14="NS",100,IF('C-MNS'!AU14="N",10,IF('C-MNS'!AU14="c",1,0)))</f>
        <v>0</v>
      </c>
      <c r="AV14" s="81">
        <f>IF('C-MNS'!AV14="NS",100,IF('C-MNS'!AV14="N",10,IF('C-MNS'!AV14="c",1,0)))</f>
        <v>100</v>
      </c>
      <c r="AW14" s="81">
        <f>IF('C-MNS'!AW14="NS",100,IF('C-MNS'!AW14="N",10,IF('C-MNS'!AW14="c",1,0)))</f>
        <v>0</v>
      </c>
      <c r="AX14" s="81">
        <f>IF('C-MNS'!AX14="NS",100,IF('C-MNS'!AX14="N",10,IF('C-MNS'!AX14="c",1,0)))</f>
        <v>0</v>
      </c>
      <c r="AY14" s="81">
        <f>IF('C-MNS'!AY14="NS",100,IF('C-MNS'!AY14="N",10,IF('C-MNS'!AY14="c",1,0)))</f>
        <v>0</v>
      </c>
      <c r="AZ14" s="91">
        <f t="shared" si="3"/>
        <v>100</v>
      </c>
      <c r="BA14" s="91">
        <f t="shared" si="0"/>
        <v>1</v>
      </c>
      <c r="BB14" s="91">
        <f t="shared" si="1"/>
        <v>0</v>
      </c>
      <c r="BC14" s="91">
        <f t="shared" si="2"/>
        <v>0</v>
      </c>
    </row>
    <row r="15" spans="1:55">
      <c r="A15" s="525"/>
      <c r="B15" s="457"/>
      <c r="C15" s="508" t="s">
        <v>388</v>
      </c>
      <c r="D15" s="515" t="s">
        <v>94</v>
      </c>
      <c r="E15" s="76" t="s">
        <v>373</v>
      </c>
      <c r="F15" s="13" t="s">
        <v>389</v>
      </c>
      <c r="G15" s="81">
        <f>IF('C-MNS'!G15="NS",100,IF('C-MNS'!G15="N",10,IF('C-MNS'!G15="c",1,0)))</f>
        <v>1</v>
      </c>
      <c r="H15" s="81">
        <f>IF('C-MNS'!H15="NS",100,IF('C-MNS'!H15="N",10,IF('C-MNS'!H15="c",1,0)))</f>
        <v>0</v>
      </c>
      <c r="I15" s="81">
        <f>IF('C-MNS'!I15="NS",100,IF('C-MNS'!I15="N",10,IF('C-MNS'!I15="c",1,0)))</f>
        <v>0</v>
      </c>
      <c r="J15" s="81">
        <f>IF('C-MNS'!J15="NS",100,IF('C-MNS'!J15="N",10,IF('C-MNS'!J15="c",1,0)))</f>
        <v>0</v>
      </c>
      <c r="K15" s="81">
        <f>IF('C-MNS'!K15="NS",100,IF('C-MNS'!K15="N",10,IF('C-MNS'!K15="c",1,0)))</f>
        <v>0</v>
      </c>
      <c r="L15" s="81">
        <f>IF('C-MNS'!L15="NS",100,IF('C-MNS'!L15="N",10,IF('C-MNS'!L15="c",1,0)))</f>
        <v>0</v>
      </c>
      <c r="M15" s="81">
        <f>IF('C-MNS'!M15="NS",100,IF('C-MNS'!M15="N",10,IF('C-MNS'!M15="c",1,0)))</f>
        <v>0</v>
      </c>
      <c r="N15" s="81">
        <f>IF('C-MNS'!N15="NS",100,IF('C-MNS'!N15="N",10,IF('C-MNS'!N15="c",1,0)))</f>
        <v>0</v>
      </c>
      <c r="O15" s="81">
        <f>IF('C-MNS'!O15="NS",100,IF('C-MNS'!O15="N",10,IF('C-MNS'!O15="c",1,0)))</f>
        <v>0</v>
      </c>
      <c r="P15" s="81">
        <f>IF('C-MNS'!P15="NS",100,IF('C-MNS'!P15="N",10,IF('C-MNS'!P15="c",1,0)))</f>
        <v>0</v>
      </c>
      <c r="Q15" s="81">
        <f>IF('C-MNS'!Q15="NS",100,IF('C-MNS'!Q15="N",10,IF('C-MNS'!Q15="c",1,0)))</f>
        <v>0</v>
      </c>
      <c r="R15" s="81">
        <f>IF('C-MNS'!R15="NS",100,IF('C-MNS'!R15="N",10,IF('C-MNS'!R15="c",1,0)))</f>
        <v>0</v>
      </c>
      <c r="S15" s="81">
        <f>IF('C-MNS'!S15="NS",100,IF('C-MNS'!S15="N",10,IF('C-MNS'!S15="c",1,0)))</f>
        <v>0</v>
      </c>
      <c r="T15" s="81">
        <f>IF('C-MNS'!T15="NS",100,IF('C-MNS'!T15="N",10,IF('C-MNS'!T15="c",1,0)))</f>
        <v>0</v>
      </c>
      <c r="U15" s="81">
        <f>IF('C-MNS'!U15="NS",100,IF('C-MNS'!U15="N",10,IF('C-MNS'!U15="c",1,0)))</f>
        <v>0</v>
      </c>
      <c r="V15" s="81">
        <f>IF('C-MNS'!V15="NS",100,IF('C-MNS'!V15="N",10,IF('C-MNS'!V15="c",1,0)))</f>
        <v>0</v>
      </c>
      <c r="W15" s="81">
        <f>IF('C-MNS'!W15="NS",100,IF('C-MNS'!W15="N",10,IF('C-MNS'!W15="c",1,0)))</f>
        <v>0</v>
      </c>
      <c r="X15" s="81">
        <f>IF('C-MNS'!X15="NS",100,IF('C-MNS'!X15="N",10,IF('C-MNS'!X15="c",1,0)))</f>
        <v>0</v>
      </c>
      <c r="Y15" s="81">
        <f>IF('C-MNS'!Y15="NS",100,IF('C-MNS'!Y15="N",10,IF('C-MNS'!Y15="c",1,0)))</f>
        <v>0</v>
      </c>
      <c r="Z15" s="81">
        <f>IF('C-MNS'!Z15="NS",100,IF('C-MNS'!Z15="N",10,IF('C-MNS'!Z15="c",1,0)))</f>
        <v>0</v>
      </c>
      <c r="AA15" s="81">
        <f>IF('C-MNS'!AA15="NS",100,IF('C-MNS'!AA15="N",10,IF('C-MNS'!AA15="c",1,0)))</f>
        <v>0</v>
      </c>
      <c r="AB15" s="81">
        <f>IF('C-MNS'!AB15="NS",100,IF('C-MNS'!AB15="N",10,IF('C-MNS'!AB15="c",1,0)))</f>
        <v>100</v>
      </c>
      <c r="AC15" s="81">
        <f>IF('C-MNS'!AC15="NS",100,IF('C-MNS'!AC15="N",10,IF('C-MNS'!AC15="c",1,0)))</f>
        <v>0</v>
      </c>
      <c r="AD15" s="81">
        <f>IF('C-MNS'!AD15="NS",100,IF('C-MNS'!AD15="N",10,IF('C-MNS'!AD15="c",1,0)))</f>
        <v>0</v>
      </c>
      <c r="AE15" s="81">
        <f>IF('C-MNS'!AE15="NS",100,IF('C-MNS'!AE15="N",10,IF('C-MNS'!AE15="c",1,0)))</f>
        <v>100</v>
      </c>
      <c r="AF15" s="81">
        <f>IF('C-MNS'!AF15="NS",100,IF('C-MNS'!AF15="N",10,IF('C-MNS'!AF15="c",1,0)))</f>
        <v>0</v>
      </c>
      <c r="AG15" s="81">
        <f>IF('C-MNS'!AG15="NS",100,IF('C-MNS'!AG15="N",10,IF('C-MNS'!AG15="c",1,0)))</f>
        <v>0</v>
      </c>
      <c r="AH15" s="81">
        <f>IF('C-MNS'!AH15="NS",100,IF('C-MNS'!AH15="N",10,IF('C-MNS'!AH15="c",1,0)))</f>
        <v>100</v>
      </c>
      <c r="AI15" s="81">
        <f>IF('C-MNS'!AI15="NS",100,IF('C-MNS'!AI15="N",10,IF('C-MNS'!AI15="c",1,0)))</f>
        <v>0</v>
      </c>
      <c r="AJ15" s="81">
        <f>IF('C-MNS'!AJ15="NS",100,IF('C-MNS'!AJ15="N",10,IF('C-MNS'!AJ15="c",1,0)))</f>
        <v>0</v>
      </c>
      <c r="AK15" s="81">
        <f>IF('C-MNS'!AK15="NS",100,IF('C-MNS'!AK15="N",10,IF('C-MNS'!AK15="c",1,0)))</f>
        <v>100</v>
      </c>
      <c r="AL15" s="81">
        <f>IF('C-MNS'!AL15="NS",100,IF('C-MNS'!AL15="N",10,IF('C-MNS'!AL15="c",1,0)))</f>
        <v>0</v>
      </c>
      <c r="AM15" s="81">
        <f>IF('C-MNS'!AM15="NS",100,IF('C-MNS'!AM15="N",10,IF('C-MNS'!AM15="c",1,0)))</f>
        <v>0</v>
      </c>
      <c r="AN15" s="81">
        <f>IF('C-MNS'!AN15="NS",100,IF('C-MNS'!AN15="N",10,IF('C-MNS'!AN15="c",1,0)))</f>
        <v>0</v>
      </c>
      <c r="AO15" s="81">
        <f>IF('C-MNS'!AO15="NS",100,IF('C-MNS'!AO15="N",10,IF('C-MNS'!AO15="c",1,0)))</f>
        <v>0</v>
      </c>
      <c r="AP15" s="81">
        <f>IF('C-MNS'!AP15="NS",100,IF('C-MNS'!AP15="N",10,IF('C-MNS'!AP15="c",1,0)))</f>
        <v>0</v>
      </c>
      <c r="AQ15" s="81">
        <f>IF('C-MNS'!AQ15="NS",100,IF('C-MNS'!AQ15="N",10,IF('C-MNS'!AQ15="c",1,0)))</f>
        <v>1</v>
      </c>
      <c r="AR15" s="81">
        <f>IF('C-MNS'!AR15="NS",100,IF('C-MNS'!AR15="N",10,IF('C-MNS'!AR15="c",1,0)))</f>
        <v>0</v>
      </c>
      <c r="AS15" s="81">
        <f>IF('C-MNS'!AS15="NS",100,IF('C-MNS'!AS15="N",10,IF('C-MNS'!AS15="c",1,0)))</f>
        <v>0</v>
      </c>
      <c r="AT15" s="81">
        <f>IF('C-MNS'!AT15="NS",100,IF('C-MNS'!AT15="N",10,IF('C-MNS'!AT15="c",1,0)))</f>
        <v>0</v>
      </c>
      <c r="AU15" s="81">
        <f>IF('C-MNS'!AU15="NS",100,IF('C-MNS'!AU15="N",10,IF('C-MNS'!AU15="c",1,0)))</f>
        <v>0</v>
      </c>
      <c r="AV15" s="81">
        <f>IF('C-MNS'!AV15="NS",100,IF('C-MNS'!AV15="N",10,IF('C-MNS'!AV15="c",1,0)))</f>
        <v>0</v>
      </c>
      <c r="AW15" s="81">
        <f>IF('C-MNS'!AW15="NS",100,IF('C-MNS'!AW15="N",10,IF('C-MNS'!AW15="c",1,0)))</f>
        <v>0</v>
      </c>
      <c r="AX15" s="81">
        <f>IF('C-MNS'!AX15="NS",100,IF('C-MNS'!AX15="N",10,IF('C-MNS'!AX15="c",1,0)))</f>
        <v>0</v>
      </c>
      <c r="AY15" s="81">
        <f>IF('C-MNS'!AY15="NS",100,IF('C-MNS'!AY15="N",10,IF('C-MNS'!AY15="c",1,0)))</f>
        <v>0</v>
      </c>
      <c r="AZ15" s="91">
        <f t="shared" si="3"/>
        <v>402</v>
      </c>
      <c r="BA15" s="91">
        <f t="shared" si="0"/>
        <v>4</v>
      </c>
      <c r="BB15" s="91">
        <f t="shared" si="1"/>
        <v>0</v>
      </c>
      <c r="BC15" s="91">
        <f t="shared" si="2"/>
        <v>2</v>
      </c>
    </row>
    <row r="16" spans="1:55" ht="24">
      <c r="A16" s="525"/>
      <c r="B16" s="457"/>
      <c r="C16" s="457"/>
      <c r="D16" s="516"/>
      <c r="E16" s="76" t="s">
        <v>375</v>
      </c>
      <c r="F16" s="13" t="s">
        <v>390</v>
      </c>
      <c r="G16" s="81">
        <f>IF('C-MNS'!G16="NS",100,IF('C-MNS'!G16="N",10,IF('C-MNS'!G16="c",1,0)))</f>
        <v>0</v>
      </c>
      <c r="H16" s="81">
        <f>IF('C-MNS'!H16="NS",100,IF('C-MNS'!H16="N",10,IF('C-MNS'!H16="c",1,0)))</f>
        <v>1</v>
      </c>
      <c r="I16" s="81">
        <f>IF('C-MNS'!I16="NS",100,IF('C-MNS'!I16="N",10,IF('C-MNS'!I16="c",1,0)))</f>
        <v>0</v>
      </c>
      <c r="J16" s="81">
        <f>IF('C-MNS'!J16="NS",100,IF('C-MNS'!J16="N",10,IF('C-MNS'!J16="c",1,0)))</f>
        <v>0</v>
      </c>
      <c r="K16" s="81">
        <f>IF('C-MNS'!K16="NS",100,IF('C-MNS'!K16="N",10,IF('C-MNS'!K16="c",1,0)))</f>
        <v>0</v>
      </c>
      <c r="L16" s="81">
        <f>IF('C-MNS'!L16="NS",100,IF('C-MNS'!L16="N",10,IF('C-MNS'!L16="c",1,0)))</f>
        <v>0</v>
      </c>
      <c r="M16" s="81">
        <f>IF('C-MNS'!M16="NS",100,IF('C-MNS'!M16="N",10,IF('C-MNS'!M16="c",1,0)))</f>
        <v>0</v>
      </c>
      <c r="N16" s="81">
        <f>IF('C-MNS'!N16="NS",100,IF('C-MNS'!N16="N",10,IF('C-MNS'!N16="c",1,0)))</f>
        <v>0</v>
      </c>
      <c r="O16" s="81">
        <f>IF('C-MNS'!O16="NS",100,IF('C-MNS'!O16="N",10,IF('C-MNS'!O16="c",1,0)))</f>
        <v>0</v>
      </c>
      <c r="P16" s="81">
        <f>IF('C-MNS'!P16="NS",100,IF('C-MNS'!P16="N",10,IF('C-MNS'!P16="c",1,0)))</f>
        <v>0</v>
      </c>
      <c r="Q16" s="81">
        <f>IF('C-MNS'!Q16="NS",100,IF('C-MNS'!Q16="N",10,IF('C-MNS'!Q16="c",1,0)))</f>
        <v>0</v>
      </c>
      <c r="R16" s="81">
        <f>IF('C-MNS'!R16="NS",100,IF('C-MNS'!R16="N",10,IF('C-MNS'!R16="c",1,0)))</f>
        <v>0</v>
      </c>
      <c r="S16" s="81">
        <f>IF('C-MNS'!S16="NS",100,IF('C-MNS'!S16="N",10,IF('C-MNS'!S16="c",1,0)))</f>
        <v>0</v>
      </c>
      <c r="T16" s="81">
        <f>IF('C-MNS'!T16="NS",100,IF('C-MNS'!T16="N",10,IF('C-MNS'!T16="c",1,0)))</f>
        <v>0</v>
      </c>
      <c r="U16" s="81">
        <f>IF('C-MNS'!U16="NS",100,IF('C-MNS'!U16="N",10,IF('C-MNS'!U16="c",1,0)))</f>
        <v>0</v>
      </c>
      <c r="V16" s="81">
        <f>IF('C-MNS'!V16="NS",100,IF('C-MNS'!V16="N",10,IF('C-MNS'!V16="c",1,0)))</f>
        <v>0</v>
      </c>
      <c r="W16" s="81">
        <f>IF('C-MNS'!W16="NS",100,IF('C-MNS'!W16="N",10,IF('C-MNS'!W16="c",1,0)))</f>
        <v>0</v>
      </c>
      <c r="X16" s="81">
        <f>IF('C-MNS'!X16="NS",100,IF('C-MNS'!X16="N",10,IF('C-MNS'!X16="c",1,0)))</f>
        <v>0</v>
      </c>
      <c r="Y16" s="81">
        <f>IF('C-MNS'!Y16="NS",100,IF('C-MNS'!Y16="N",10,IF('C-MNS'!Y16="c",1,0)))</f>
        <v>0</v>
      </c>
      <c r="Z16" s="81">
        <f>IF('C-MNS'!Z16="NS",100,IF('C-MNS'!Z16="N",10,IF('C-MNS'!Z16="c",1,0)))</f>
        <v>0</v>
      </c>
      <c r="AA16" s="81">
        <f>IF('C-MNS'!AA16="NS",100,IF('C-MNS'!AA16="N",10,IF('C-MNS'!AA16="c",1,0)))</f>
        <v>0</v>
      </c>
      <c r="AB16" s="81">
        <f>IF('C-MNS'!AB16="NS",100,IF('C-MNS'!AB16="N",10,IF('C-MNS'!AB16="c",1,0)))</f>
        <v>0</v>
      </c>
      <c r="AC16" s="81">
        <f>IF('C-MNS'!AC16="NS",100,IF('C-MNS'!AC16="N",10,IF('C-MNS'!AC16="c",1,0)))</f>
        <v>100</v>
      </c>
      <c r="AD16" s="81">
        <f>IF('C-MNS'!AD16="NS",100,IF('C-MNS'!AD16="N",10,IF('C-MNS'!AD16="c",1,0)))</f>
        <v>0</v>
      </c>
      <c r="AE16" s="81">
        <f>IF('C-MNS'!AE16="NS",100,IF('C-MNS'!AE16="N",10,IF('C-MNS'!AE16="c",1,0)))</f>
        <v>0</v>
      </c>
      <c r="AF16" s="81">
        <f>IF('C-MNS'!AF16="NS",100,IF('C-MNS'!AF16="N",10,IF('C-MNS'!AF16="c",1,0)))</f>
        <v>100</v>
      </c>
      <c r="AG16" s="81">
        <f>IF('C-MNS'!AG16="NS",100,IF('C-MNS'!AG16="N",10,IF('C-MNS'!AG16="c",1,0)))</f>
        <v>0</v>
      </c>
      <c r="AH16" s="81">
        <f>IF('C-MNS'!AH16="NS",100,IF('C-MNS'!AH16="N",10,IF('C-MNS'!AH16="c",1,0)))</f>
        <v>0</v>
      </c>
      <c r="AI16" s="81">
        <f>IF('C-MNS'!AI16="NS",100,IF('C-MNS'!AI16="N",10,IF('C-MNS'!AI16="c",1,0)))</f>
        <v>100</v>
      </c>
      <c r="AJ16" s="81">
        <f>IF('C-MNS'!AJ16="NS",100,IF('C-MNS'!AJ16="N",10,IF('C-MNS'!AJ16="c",1,0)))</f>
        <v>0</v>
      </c>
      <c r="AK16" s="81">
        <f>IF('C-MNS'!AK16="NS",100,IF('C-MNS'!AK16="N",10,IF('C-MNS'!AK16="c",1,0)))</f>
        <v>0</v>
      </c>
      <c r="AL16" s="81">
        <f>IF('C-MNS'!AL16="NS",100,IF('C-MNS'!AL16="N",10,IF('C-MNS'!AL16="c",1,0)))</f>
        <v>100</v>
      </c>
      <c r="AM16" s="81">
        <f>IF('C-MNS'!AM16="NS",100,IF('C-MNS'!AM16="N",10,IF('C-MNS'!AM16="c",1,0)))</f>
        <v>0</v>
      </c>
      <c r="AN16" s="81">
        <f>IF('C-MNS'!AN16="NS",100,IF('C-MNS'!AN16="N",10,IF('C-MNS'!AN16="c",1,0)))</f>
        <v>0</v>
      </c>
      <c r="AO16" s="81">
        <f>IF('C-MNS'!AO16="NS",100,IF('C-MNS'!AO16="N",10,IF('C-MNS'!AO16="c",1,0)))</f>
        <v>0</v>
      </c>
      <c r="AP16" s="81">
        <f>IF('C-MNS'!AP16="NS",100,IF('C-MNS'!AP16="N",10,IF('C-MNS'!AP16="c",1,0)))</f>
        <v>0</v>
      </c>
      <c r="AQ16" s="81">
        <f>IF('C-MNS'!AQ16="NS",100,IF('C-MNS'!AQ16="N",10,IF('C-MNS'!AQ16="c",1,0)))</f>
        <v>0</v>
      </c>
      <c r="AR16" s="81">
        <f>IF('C-MNS'!AR16="NS",100,IF('C-MNS'!AR16="N",10,IF('C-MNS'!AR16="c",1,0)))</f>
        <v>1</v>
      </c>
      <c r="AS16" s="81">
        <f>IF('C-MNS'!AS16="NS",100,IF('C-MNS'!AS16="N",10,IF('C-MNS'!AS16="c",1,0)))</f>
        <v>0</v>
      </c>
      <c r="AT16" s="81">
        <f>IF('C-MNS'!AT16="NS",100,IF('C-MNS'!AT16="N",10,IF('C-MNS'!AT16="c",1,0)))</f>
        <v>0</v>
      </c>
      <c r="AU16" s="81">
        <f>IF('C-MNS'!AU16="NS",100,IF('C-MNS'!AU16="N",10,IF('C-MNS'!AU16="c",1,0)))</f>
        <v>0</v>
      </c>
      <c r="AV16" s="81">
        <f>IF('C-MNS'!AV16="NS",100,IF('C-MNS'!AV16="N",10,IF('C-MNS'!AV16="c",1,0)))</f>
        <v>0</v>
      </c>
      <c r="AW16" s="81">
        <f>IF('C-MNS'!AW16="NS",100,IF('C-MNS'!AW16="N",10,IF('C-MNS'!AW16="c",1,0)))</f>
        <v>0</v>
      </c>
      <c r="AX16" s="81">
        <f>IF('C-MNS'!AX16="NS",100,IF('C-MNS'!AX16="N",10,IF('C-MNS'!AX16="c",1,0)))</f>
        <v>0</v>
      </c>
      <c r="AY16" s="81">
        <f>IF('C-MNS'!AY16="NS",100,IF('C-MNS'!AY16="N",10,IF('C-MNS'!AY16="c",1,0)))</f>
        <v>0</v>
      </c>
      <c r="AZ16" s="91">
        <f t="shared" si="3"/>
        <v>402</v>
      </c>
      <c r="BA16" s="91">
        <f t="shared" si="0"/>
        <v>4</v>
      </c>
      <c r="BB16" s="91">
        <f t="shared" si="1"/>
        <v>0</v>
      </c>
      <c r="BC16" s="91">
        <f t="shared" si="2"/>
        <v>2</v>
      </c>
    </row>
    <row r="17" spans="1:55" ht="36">
      <c r="A17" s="525"/>
      <c r="B17" s="457"/>
      <c r="C17" s="458"/>
      <c r="D17" s="519"/>
      <c r="E17" s="83" t="s">
        <v>377</v>
      </c>
      <c r="F17" s="8" t="s">
        <v>391</v>
      </c>
      <c r="G17" s="81">
        <f>IF('C-MNS'!G17="NS",100,IF('C-MNS'!G17="N",10,IF('C-MNS'!G17="c",1,0)))</f>
        <v>0</v>
      </c>
      <c r="H17" s="81">
        <f>IF('C-MNS'!H17="NS",100,IF('C-MNS'!H17="N",10,IF('C-MNS'!H17="c",1,0)))</f>
        <v>0</v>
      </c>
      <c r="I17" s="81">
        <f>IF('C-MNS'!I17="NS",100,IF('C-MNS'!I17="N",10,IF('C-MNS'!I17="c",1,0)))</f>
        <v>1</v>
      </c>
      <c r="J17" s="81">
        <f>IF('C-MNS'!J17="NS",100,IF('C-MNS'!J17="N",10,IF('C-MNS'!J17="c",1,0)))</f>
        <v>0</v>
      </c>
      <c r="K17" s="81">
        <f>IF('C-MNS'!K17="NS",100,IF('C-MNS'!K17="N",10,IF('C-MNS'!K17="c",1,0)))</f>
        <v>0</v>
      </c>
      <c r="L17" s="81">
        <f>IF('C-MNS'!L17="NS",100,IF('C-MNS'!L17="N",10,IF('C-MNS'!L17="c",1,0)))</f>
        <v>0</v>
      </c>
      <c r="M17" s="81">
        <f>IF('C-MNS'!M17="NS",100,IF('C-MNS'!M17="N",10,IF('C-MNS'!M17="c",1,0)))</f>
        <v>0</v>
      </c>
      <c r="N17" s="81">
        <f>IF('C-MNS'!N17="NS",100,IF('C-MNS'!N17="N",10,IF('C-MNS'!N17="c",1,0)))</f>
        <v>0</v>
      </c>
      <c r="O17" s="81">
        <f>IF('C-MNS'!O17="NS",100,IF('C-MNS'!O17="N",10,IF('C-MNS'!O17="c",1,0)))</f>
        <v>0</v>
      </c>
      <c r="P17" s="81">
        <f>IF('C-MNS'!P17="NS",100,IF('C-MNS'!P17="N",10,IF('C-MNS'!P17="c",1,0)))</f>
        <v>0</v>
      </c>
      <c r="Q17" s="81">
        <f>IF('C-MNS'!Q17="NS",100,IF('C-MNS'!Q17="N",10,IF('C-MNS'!Q17="c",1,0)))</f>
        <v>0</v>
      </c>
      <c r="R17" s="81">
        <f>IF('C-MNS'!R17="NS",100,IF('C-MNS'!R17="N",10,IF('C-MNS'!R17="c",1,0)))</f>
        <v>0</v>
      </c>
      <c r="S17" s="81">
        <f>IF('C-MNS'!S17="NS",100,IF('C-MNS'!S17="N",10,IF('C-MNS'!S17="c",1,0)))</f>
        <v>0</v>
      </c>
      <c r="T17" s="81">
        <f>IF('C-MNS'!T17="NS",100,IF('C-MNS'!T17="N",10,IF('C-MNS'!T17="c",1,0)))</f>
        <v>0</v>
      </c>
      <c r="U17" s="81">
        <f>IF('C-MNS'!U17="NS",100,IF('C-MNS'!U17="N",10,IF('C-MNS'!U17="c",1,0)))</f>
        <v>0</v>
      </c>
      <c r="V17" s="81">
        <f>IF('C-MNS'!V17="NS",100,IF('C-MNS'!V17="N",10,IF('C-MNS'!V17="c",1,0)))</f>
        <v>0</v>
      </c>
      <c r="W17" s="81">
        <f>IF('C-MNS'!W17="NS",100,IF('C-MNS'!W17="N",10,IF('C-MNS'!W17="c",1,0)))</f>
        <v>0</v>
      </c>
      <c r="X17" s="81">
        <f>IF('C-MNS'!X17="NS",100,IF('C-MNS'!X17="N",10,IF('C-MNS'!X17="c",1,0)))</f>
        <v>0</v>
      </c>
      <c r="Y17" s="81">
        <f>IF('C-MNS'!Y17="NS",100,IF('C-MNS'!Y17="N",10,IF('C-MNS'!Y17="c",1,0)))</f>
        <v>0</v>
      </c>
      <c r="Z17" s="81">
        <f>IF('C-MNS'!Z17="NS",100,IF('C-MNS'!Z17="N",10,IF('C-MNS'!Z17="c",1,0)))</f>
        <v>0</v>
      </c>
      <c r="AA17" s="81">
        <f>IF('C-MNS'!AA17="NS",100,IF('C-MNS'!AA17="N",10,IF('C-MNS'!AA17="c",1,0)))</f>
        <v>0</v>
      </c>
      <c r="AB17" s="81">
        <f>IF('C-MNS'!AB17="NS",100,IF('C-MNS'!AB17="N",10,IF('C-MNS'!AB17="c",1,0)))</f>
        <v>0</v>
      </c>
      <c r="AC17" s="81">
        <f>IF('C-MNS'!AC17="NS",100,IF('C-MNS'!AC17="N",10,IF('C-MNS'!AC17="c",1,0)))</f>
        <v>0</v>
      </c>
      <c r="AD17" s="81">
        <f>IF('C-MNS'!AD17="NS",100,IF('C-MNS'!AD17="N",10,IF('C-MNS'!AD17="c",1,0)))</f>
        <v>100</v>
      </c>
      <c r="AE17" s="81">
        <f>IF('C-MNS'!AE17="NS",100,IF('C-MNS'!AE17="N",10,IF('C-MNS'!AE17="c",1,0)))</f>
        <v>0</v>
      </c>
      <c r="AF17" s="81">
        <f>IF('C-MNS'!AF17="NS",100,IF('C-MNS'!AF17="N",10,IF('C-MNS'!AF17="c",1,0)))</f>
        <v>0</v>
      </c>
      <c r="AG17" s="81">
        <f>IF('C-MNS'!AG17="NS",100,IF('C-MNS'!AG17="N",10,IF('C-MNS'!AG17="c",1,0)))</f>
        <v>100</v>
      </c>
      <c r="AH17" s="81">
        <f>IF('C-MNS'!AH17="NS",100,IF('C-MNS'!AH17="N",10,IF('C-MNS'!AH17="c",1,0)))</f>
        <v>0</v>
      </c>
      <c r="AI17" s="81">
        <f>IF('C-MNS'!AI17="NS",100,IF('C-MNS'!AI17="N",10,IF('C-MNS'!AI17="c",1,0)))</f>
        <v>0</v>
      </c>
      <c r="AJ17" s="81">
        <f>IF('C-MNS'!AJ17="NS",100,IF('C-MNS'!AJ17="N",10,IF('C-MNS'!AJ17="c",1,0)))</f>
        <v>100</v>
      </c>
      <c r="AK17" s="81">
        <f>IF('C-MNS'!AK17="NS",100,IF('C-MNS'!AK17="N",10,IF('C-MNS'!AK17="c",1,0)))</f>
        <v>0</v>
      </c>
      <c r="AL17" s="81">
        <f>IF('C-MNS'!AL17="NS",100,IF('C-MNS'!AL17="N",10,IF('C-MNS'!AL17="c",1,0)))</f>
        <v>0</v>
      </c>
      <c r="AM17" s="81">
        <f>IF('C-MNS'!AM17="NS",100,IF('C-MNS'!AM17="N",10,IF('C-MNS'!AM17="c",1,0)))</f>
        <v>100</v>
      </c>
      <c r="AN17" s="81">
        <f>IF('C-MNS'!AN17="NS",100,IF('C-MNS'!AN17="N",10,IF('C-MNS'!AN17="c",1,0)))</f>
        <v>0</v>
      </c>
      <c r="AO17" s="81">
        <f>IF('C-MNS'!AO17="NS",100,IF('C-MNS'!AO17="N",10,IF('C-MNS'!AO17="c",1,0)))</f>
        <v>0</v>
      </c>
      <c r="AP17" s="81">
        <f>IF('C-MNS'!AP17="NS",100,IF('C-MNS'!AP17="N",10,IF('C-MNS'!AP17="c",1,0)))</f>
        <v>0</v>
      </c>
      <c r="AQ17" s="81">
        <f>IF('C-MNS'!AQ17="NS",100,IF('C-MNS'!AQ17="N",10,IF('C-MNS'!AQ17="c",1,0)))</f>
        <v>0</v>
      </c>
      <c r="AR17" s="81">
        <f>IF('C-MNS'!AR17="NS",100,IF('C-MNS'!AR17="N",10,IF('C-MNS'!AR17="c",1,0)))</f>
        <v>0</v>
      </c>
      <c r="AS17" s="81">
        <f>IF('C-MNS'!AS17="NS",100,IF('C-MNS'!AS17="N",10,IF('C-MNS'!AS17="c",1,0)))</f>
        <v>1</v>
      </c>
      <c r="AT17" s="81">
        <f>IF('C-MNS'!AT17="NS",100,IF('C-MNS'!AT17="N",10,IF('C-MNS'!AT17="c",1,0)))</f>
        <v>0</v>
      </c>
      <c r="AU17" s="81">
        <f>IF('C-MNS'!AU17="NS",100,IF('C-MNS'!AU17="N",10,IF('C-MNS'!AU17="c",1,0)))</f>
        <v>0</v>
      </c>
      <c r="AV17" s="81">
        <f>IF('C-MNS'!AV17="NS",100,IF('C-MNS'!AV17="N",10,IF('C-MNS'!AV17="c",1,0)))</f>
        <v>0</v>
      </c>
      <c r="AW17" s="81">
        <f>IF('C-MNS'!AW17="NS",100,IF('C-MNS'!AW17="N",10,IF('C-MNS'!AW17="c",1,0)))</f>
        <v>0</v>
      </c>
      <c r="AX17" s="81">
        <f>IF('C-MNS'!AX17="NS",100,IF('C-MNS'!AX17="N",10,IF('C-MNS'!AX17="c",1,0)))</f>
        <v>0</v>
      </c>
      <c r="AY17" s="81">
        <f>IF('C-MNS'!AY17="NS",100,IF('C-MNS'!AY17="N",10,IF('C-MNS'!AY17="c",1,0)))</f>
        <v>0</v>
      </c>
      <c r="AZ17" s="91">
        <f t="shared" si="3"/>
        <v>402</v>
      </c>
      <c r="BA17" s="91">
        <f t="shared" si="0"/>
        <v>4</v>
      </c>
      <c r="BB17" s="91">
        <f t="shared" si="1"/>
        <v>0</v>
      </c>
      <c r="BC17" s="91">
        <f t="shared" si="2"/>
        <v>2</v>
      </c>
    </row>
    <row r="18" spans="1:55">
      <c r="A18" s="525"/>
      <c r="B18" s="457"/>
      <c r="C18" s="508" t="s">
        <v>392</v>
      </c>
      <c r="D18" s="515" t="s">
        <v>99</v>
      </c>
      <c r="E18" s="76" t="s">
        <v>373</v>
      </c>
      <c r="F18" s="13" t="s">
        <v>393</v>
      </c>
      <c r="G18" s="81">
        <f>IF('C-MNS'!G18="NS",100,IF('C-MNS'!G18="N",10,IF('C-MNS'!G18="c",1,0)))</f>
        <v>0</v>
      </c>
      <c r="H18" s="81">
        <f>IF('C-MNS'!H18="NS",100,IF('C-MNS'!H18="N",10,IF('C-MNS'!H18="c",1,0)))</f>
        <v>0</v>
      </c>
      <c r="I18" s="81">
        <f>IF('C-MNS'!I18="NS",100,IF('C-MNS'!I18="N",10,IF('C-MNS'!I18="c",1,0)))</f>
        <v>0</v>
      </c>
      <c r="J18" s="81">
        <f>IF('C-MNS'!J18="NS",100,IF('C-MNS'!J18="N",10,IF('C-MNS'!J18="c",1,0)))</f>
        <v>0</v>
      </c>
      <c r="K18" s="81">
        <f>IF('C-MNS'!K18="NS",100,IF('C-MNS'!K18="N",10,IF('C-MNS'!K18="c",1,0)))</f>
        <v>0</v>
      </c>
      <c r="L18" s="81">
        <f>IF('C-MNS'!L18="NS",100,IF('C-MNS'!L18="N",10,IF('C-MNS'!L18="c",1,0)))</f>
        <v>0</v>
      </c>
      <c r="M18" s="81">
        <f>IF('C-MNS'!M18="NS",100,IF('C-MNS'!M18="N",10,IF('C-MNS'!M18="c",1,0)))</f>
        <v>0</v>
      </c>
      <c r="N18" s="81">
        <f>IF('C-MNS'!N18="NS",100,IF('C-MNS'!N18="N",10,IF('C-MNS'!N18="c",1,0)))</f>
        <v>0</v>
      </c>
      <c r="O18" s="81">
        <f>IF('C-MNS'!O18="NS",100,IF('C-MNS'!O18="N",10,IF('C-MNS'!O18="c",1,0)))</f>
        <v>0</v>
      </c>
      <c r="P18" s="81">
        <f>IF('C-MNS'!P18="NS",100,IF('C-MNS'!P18="N",10,IF('C-MNS'!P18="c",1,0)))</f>
        <v>0</v>
      </c>
      <c r="Q18" s="81">
        <f>IF('C-MNS'!Q18="NS",100,IF('C-MNS'!Q18="N",10,IF('C-MNS'!Q18="c",1,0)))</f>
        <v>0</v>
      </c>
      <c r="R18" s="81">
        <f>IF('C-MNS'!R18="NS",100,IF('C-MNS'!R18="N",10,IF('C-MNS'!R18="c",1,0)))</f>
        <v>0</v>
      </c>
      <c r="S18" s="81">
        <f>IF('C-MNS'!S18="NS",100,IF('C-MNS'!S18="N",10,IF('C-MNS'!S18="c",1,0)))</f>
        <v>0</v>
      </c>
      <c r="T18" s="81">
        <f>IF('C-MNS'!T18="NS",100,IF('C-MNS'!T18="N",10,IF('C-MNS'!T18="c",1,0)))</f>
        <v>0</v>
      </c>
      <c r="U18" s="81">
        <f>IF('C-MNS'!U18="NS",100,IF('C-MNS'!U18="N",10,IF('C-MNS'!U18="c",1,0)))</f>
        <v>0</v>
      </c>
      <c r="V18" s="81">
        <f>IF('C-MNS'!V18="NS",100,IF('C-MNS'!V18="N",10,IF('C-MNS'!V18="c",1,0)))</f>
        <v>0</v>
      </c>
      <c r="W18" s="81">
        <f>IF('C-MNS'!W18="NS",100,IF('C-MNS'!W18="N",10,IF('C-MNS'!W18="c",1,0)))</f>
        <v>0</v>
      </c>
      <c r="X18" s="81">
        <f>IF('C-MNS'!X18="NS",100,IF('C-MNS'!X18="N",10,IF('C-MNS'!X18="c",1,0)))</f>
        <v>0</v>
      </c>
      <c r="Y18" s="81">
        <f>IF('C-MNS'!Y18="NS",100,IF('C-MNS'!Y18="N",10,IF('C-MNS'!Y18="c",1,0)))</f>
        <v>0</v>
      </c>
      <c r="Z18" s="81">
        <f>IF('C-MNS'!Z18="NS",100,IF('C-MNS'!Z18="N",10,IF('C-MNS'!Z18="c",1,0)))</f>
        <v>0</v>
      </c>
      <c r="AA18" s="81">
        <f>IF('C-MNS'!AA18="NS",100,IF('C-MNS'!AA18="N",10,IF('C-MNS'!AA18="c",1,0)))</f>
        <v>0</v>
      </c>
      <c r="AB18" s="81">
        <f>IF('C-MNS'!AB18="NS",100,IF('C-MNS'!AB18="N",10,IF('C-MNS'!AB18="c",1,0)))</f>
        <v>0</v>
      </c>
      <c r="AC18" s="81">
        <f>IF('C-MNS'!AC18="NS",100,IF('C-MNS'!AC18="N",10,IF('C-MNS'!AC18="c",1,0)))</f>
        <v>0</v>
      </c>
      <c r="AD18" s="81">
        <f>IF('C-MNS'!AD18="NS",100,IF('C-MNS'!AD18="N",10,IF('C-MNS'!AD18="c",1,0)))</f>
        <v>0</v>
      </c>
      <c r="AE18" s="81">
        <f>IF('C-MNS'!AE18="NS",100,IF('C-MNS'!AE18="N",10,IF('C-MNS'!AE18="c",1,0)))</f>
        <v>0</v>
      </c>
      <c r="AF18" s="81">
        <f>IF('C-MNS'!AF18="NS",100,IF('C-MNS'!AF18="N",10,IF('C-MNS'!AF18="c",1,0)))</f>
        <v>0</v>
      </c>
      <c r="AG18" s="81">
        <f>IF('C-MNS'!AG18="NS",100,IF('C-MNS'!AG18="N",10,IF('C-MNS'!AG18="c",1,0)))</f>
        <v>0</v>
      </c>
      <c r="AH18" s="81">
        <f>IF('C-MNS'!AH18="NS",100,IF('C-MNS'!AH18="N",10,IF('C-MNS'!AH18="c",1,0)))</f>
        <v>0</v>
      </c>
      <c r="AI18" s="81">
        <f>IF('C-MNS'!AI18="NS",100,IF('C-MNS'!AI18="N",10,IF('C-MNS'!AI18="c",1,0)))</f>
        <v>0</v>
      </c>
      <c r="AJ18" s="81">
        <f>IF('C-MNS'!AJ18="NS",100,IF('C-MNS'!AJ18="N",10,IF('C-MNS'!AJ18="c",1,0)))</f>
        <v>0</v>
      </c>
      <c r="AK18" s="81">
        <f>IF('C-MNS'!AK18="NS",100,IF('C-MNS'!AK18="N",10,IF('C-MNS'!AK18="c",1,0)))</f>
        <v>0</v>
      </c>
      <c r="AL18" s="81">
        <f>IF('C-MNS'!AL18="NS",100,IF('C-MNS'!AL18="N",10,IF('C-MNS'!AL18="c",1,0)))</f>
        <v>0</v>
      </c>
      <c r="AM18" s="81">
        <f>IF('C-MNS'!AM18="NS",100,IF('C-MNS'!AM18="N",10,IF('C-MNS'!AM18="c",1,0)))</f>
        <v>0</v>
      </c>
      <c r="AN18" s="81">
        <f>IF('C-MNS'!AN18="NS",100,IF('C-MNS'!AN18="N",10,IF('C-MNS'!AN18="c",1,0)))</f>
        <v>0</v>
      </c>
      <c r="AO18" s="81">
        <f>IF('C-MNS'!AO18="NS",100,IF('C-MNS'!AO18="N",10,IF('C-MNS'!AO18="c",1,0)))</f>
        <v>0</v>
      </c>
      <c r="AP18" s="81">
        <f>IF('C-MNS'!AP18="NS",100,IF('C-MNS'!AP18="N",10,IF('C-MNS'!AP18="c",1,0)))</f>
        <v>0</v>
      </c>
      <c r="AQ18" s="81">
        <f>IF('C-MNS'!AQ18="NS",100,IF('C-MNS'!AQ18="N",10,IF('C-MNS'!AQ18="c",1,0)))</f>
        <v>0</v>
      </c>
      <c r="AR18" s="81">
        <f>IF('C-MNS'!AR18="NS",100,IF('C-MNS'!AR18="N",10,IF('C-MNS'!AR18="c",1,0)))</f>
        <v>0</v>
      </c>
      <c r="AS18" s="81">
        <f>IF('C-MNS'!AS18="NS",100,IF('C-MNS'!AS18="N",10,IF('C-MNS'!AS18="c",1,0)))</f>
        <v>0</v>
      </c>
      <c r="AT18" s="81">
        <f>IF('C-MNS'!AT18="NS",100,IF('C-MNS'!AT18="N",10,IF('C-MNS'!AT18="c",1,0)))</f>
        <v>100</v>
      </c>
      <c r="AU18" s="81">
        <f>IF('C-MNS'!AU18="NS",100,IF('C-MNS'!AU18="N",10,IF('C-MNS'!AU18="c",1,0)))</f>
        <v>0</v>
      </c>
      <c r="AV18" s="81">
        <f>IF('C-MNS'!AV18="NS",100,IF('C-MNS'!AV18="N",10,IF('C-MNS'!AV18="c",1,0)))</f>
        <v>0</v>
      </c>
      <c r="AW18" s="81">
        <f>IF('C-MNS'!AW18="NS",100,IF('C-MNS'!AW18="N",10,IF('C-MNS'!AW18="c",1,0)))</f>
        <v>0</v>
      </c>
      <c r="AX18" s="81">
        <f>IF('C-MNS'!AX18="NS",100,IF('C-MNS'!AX18="N",10,IF('C-MNS'!AX18="c",1,0)))</f>
        <v>0</v>
      </c>
      <c r="AY18" s="81">
        <f>IF('C-MNS'!AY18="NS",100,IF('C-MNS'!AY18="N",10,IF('C-MNS'!AY18="c",1,0)))</f>
        <v>0</v>
      </c>
      <c r="AZ18" s="91">
        <f t="shared" si="3"/>
        <v>100</v>
      </c>
      <c r="BA18" s="91">
        <f t="shared" si="0"/>
        <v>1</v>
      </c>
      <c r="BB18" s="91">
        <f t="shared" si="1"/>
        <v>0</v>
      </c>
      <c r="BC18" s="91">
        <f t="shared" si="2"/>
        <v>0</v>
      </c>
    </row>
    <row r="19" spans="1:55">
      <c r="A19" s="525"/>
      <c r="B19" s="457"/>
      <c r="C19" s="457"/>
      <c r="D19" s="516"/>
      <c r="E19" s="76" t="s">
        <v>375</v>
      </c>
      <c r="F19" s="13" t="s">
        <v>394</v>
      </c>
      <c r="G19" s="81">
        <f>IF('C-MNS'!G19="NS",100,IF('C-MNS'!G19="N",10,IF('C-MNS'!G19="c",1,0)))</f>
        <v>0</v>
      </c>
      <c r="H19" s="81">
        <f>IF('C-MNS'!H19="NS",100,IF('C-MNS'!H19="N",10,IF('C-MNS'!H19="c",1,0)))</f>
        <v>0</v>
      </c>
      <c r="I19" s="81">
        <f>IF('C-MNS'!I19="NS",100,IF('C-MNS'!I19="N",10,IF('C-MNS'!I19="c",1,0)))</f>
        <v>0</v>
      </c>
      <c r="J19" s="81">
        <f>IF('C-MNS'!J19="NS",100,IF('C-MNS'!J19="N",10,IF('C-MNS'!J19="c",1,0)))</f>
        <v>0</v>
      </c>
      <c r="K19" s="81">
        <f>IF('C-MNS'!K19="NS",100,IF('C-MNS'!K19="N",10,IF('C-MNS'!K19="c",1,0)))</f>
        <v>0</v>
      </c>
      <c r="L19" s="81">
        <f>IF('C-MNS'!L19="NS",100,IF('C-MNS'!L19="N",10,IF('C-MNS'!L19="c",1,0)))</f>
        <v>0</v>
      </c>
      <c r="M19" s="81">
        <f>IF('C-MNS'!M19="NS",100,IF('C-MNS'!M19="N",10,IF('C-MNS'!M19="c",1,0)))</f>
        <v>0</v>
      </c>
      <c r="N19" s="81">
        <f>IF('C-MNS'!N19="NS",100,IF('C-MNS'!N19="N",10,IF('C-MNS'!N19="c",1,0)))</f>
        <v>0</v>
      </c>
      <c r="O19" s="81">
        <f>IF('C-MNS'!O19="NS",100,IF('C-MNS'!O19="N",10,IF('C-MNS'!O19="c",1,0)))</f>
        <v>0</v>
      </c>
      <c r="P19" s="81">
        <f>IF('C-MNS'!P19="NS",100,IF('C-MNS'!P19="N",10,IF('C-MNS'!P19="c",1,0)))</f>
        <v>0</v>
      </c>
      <c r="Q19" s="81">
        <f>IF('C-MNS'!Q19="NS",100,IF('C-MNS'!Q19="N",10,IF('C-MNS'!Q19="c",1,0)))</f>
        <v>0</v>
      </c>
      <c r="R19" s="81">
        <f>IF('C-MNS'!R19="NS",100,IF('C-MNS'!R19="N",10,IF('C-MNS'!R19="c",1,0)))</f>
        <v>0</v>
      </c>
      <c r="S19" s="81">
        <f>IF('C-MNS'!S19="NS",100,IF('C-MNS'!S19="N",10,IF('C-MNS'!S19="c",1,0)))</f>
        <v>0</v>
      </c>
      <c r="T19" s="81">
        <f>IF('C-MNS'!T19="NS",100,IF('C-MNS'!T19="N",10,IF('C-MNS'!T19="c",1,0)))</f>
        <v>0</v>
      </c>
      <c r="U19" s="81">
        <f>IF('C-MNS'!U19="NS",100,IF('C-MNS'!U19="N",10,IF('C-MNS'!U19="c",1,0)))</f>
        <v>0</v>
      </c>
      <c r="V19" s="81">
        <f>IF('C-MNS'!V19="NS",100,IF('C-MNS'!V19="N",10,IF('C-MNS'!V19="c",1,0)))</f>
        <v>0</v>
      </c>
      <c r="W19" s="81">
        <f>IF('C-MNS'!W19="NS",100,IF('C-MNS'!W19="N",10,IF('C-MNS'!W19="c",1,0)))</f>
        <v>0</v>
      </c>
      <c r="X19" s="81">
        <f>IF('C-MNS'!X19="NS",100,IF('C-MNS'!X19="N",10,IF('C-MNS'!X19="c",1,0)))</f>
        <v>0</v>
      </c>
      <c r="Y19" s="81">
        <f>IF('C-MNS'!Y19="NS",100,IF('C-MNS'!Y19="N",10,IF('C-MNS'!Y19="c",1,0)))</f>
        <v>0</v>
      </c>
      <c r="Z19" s="81">
        <f>IF('C-MNS'!Z19="NS",100,IF('C-MNS'!Z19="N",10,IF('C-MNS'!Z19="c",1,0)))</f>
        <v>0</v>
      </c>
      <c r="AA19" s="81">
        <f>IF('C-MNS'!AA19="NS",100,IF('C-MNS'!AA19="N",10,IF('C-MNS'!AA19="c",1,0)))</f>
        <v>0</v>
      </c>
      <c r="AB19" s="81">
        <f>IF('C-MNS'!AB19="NS",100,IF('C-MNS'!AB19="N",10,IF('C-MNS'!AB19="c",1,0)))</f>
        <v>0</v>
      </c>
      <c r="AC19" s="81">
        <f>IF('C-MNS'!AC19="NS",100,IF('C-MNS'!AC19="N",10,IF('C-MNS'!AC19="c",1,0)))</f>
        <v>0</v>
      </c>
      <c r="AD19" s="81">
        <f>IF('C-MNS'!AD19="NS",100,IF('C-MNS'!AD19="N",10,IF('C-MNS'!AD19="c",1,0)))</f>
        <v>0</v>
      </c>
      <c r="AE19" s="81">
        <f>IF('C-MNS'!AE19="NS",100,IF('C-MNS'!AE19="N",10,IF('C-MNS'!AE19="c",1,0)))</f>
        <v>0</v>
      </c>
      <c r="AF19" s="81">
        <f>IF('C-MNS'!AF19="NS",100,IF('C-MNS'!AF19="N",10,IF('C-MNS'!AF19="c",1,0)))</f>
        <v>0</v>
      </c>
      <c r="AG19" s="81">
        <f>IF('C-MNS'!AG19="NS",100,IF('C-MNS'!AG19="N",10,IF('C-MNS'!AG19="c",1,0)))</f>
        <v>0</v>
      </c>
      <c r="AH19" s="81">
        <f>IF('C-MNS'!AH19="NS",100,IF('C-MNS'!AH19="N",10,IF('C-MNS'!AH19="c",1,0)))</f>
        <v>0</v>
      </c>
      <c r="AI19" s="81">
        <f>IF('C-MNS'!AI19="NS",100,IF('C-MNS'!AI19="N",10,IF('C-MNS'!AI19="c",1,0)))</f>
        <v>0</v>
      </c>
      <c r="AJ19" s="81">
        <f>IF('C-MNS'!AJ19="NS",100,IF('C-MNS'!AJ19="N",10,IF('C-MNS'!AJ19="c",1,0)))</f>
        <v>0</v>
      </c>
      <c r="AK19" s="81">
        <f>IF('C-MNS'!AK19="NS",100,IF('C-MNS'!AK19="N",10,IF('C-MNS'!AK19="c",1,0)))</f>
        <v>0</v>
      </c>
      <c r="AL19" s="81">
        <f>IF('C-MNS'!AL19="NS",100,IF('C-MNS'!AL19="N",10,IF('C-MNS'!AL19="c",1,0)))</f>
        <v>0</v>
      </c>
      <c r="AM19" s="81">
        <f>IF('C-MNS'!AM19="NS",100,IF('C-MNS'!AM19="N",10,IF('C-MNS'!AM19="c",1,0)))</f>
        <v>0</v>
      </c>
      <c r="AN19" s="81">
        <f>IF('C-MNS'!AN19="NS",100,IF('C-MNS'!AN19="N",10,IF('C-MNS'!AN19="c",1,0)))</f>
        <v>0</v>
      </c>
      <c r="AO19" s="81">
        <f>IF('C-MNS'!AO19="NS",100,IF('C-MNS'!AO19="N",10,IF('C-MNS'!AO19="c",1,0)))</f>
        <v>0</v>
      </c>
      <c r="AP19" s="81">
        <f>IF('C-MNS'!AP19="NS",100,IF('C-MNS'!AP19="N",10,IF('C-MNS'!AP19="c",1,0)))</f>
        <v>0</v>
      </c>
      <c r="AQ19" s="81">
        <f>IF('C-MNS'!AQ19="NS",100,IF('C-MNS'!AQ19="N",10,IF('C-MNS'!AQ19="c",1,0)))</f>
        <v>0</v>
      </c>
      <c r="AR19" s="81">
        <f>IF('C-MNS'!AR19="NS",100,IF('C-MNS'!AR19="N",10,IF('C-MNS'!AR19="c",1,0)))</f>
        <v>0</v>
      </c>
      <c r="AS19" s="81">
        <f>IF('C-MNS'!AS19="NS",100,IF('C-MNS'!AS19="N",10,IF('C-MNS'!AS19="c",1,0)))</f>
        <v>0</v>
      </c>
      <c r="AT19" s="81">
        <f>IF('C-MNS'!AT19="NS",100,IF('C-MNS'!AT19="N",10,IF('C-MNS'!AT19="c",1,0)))</f>
        <v>0</v>
      </c>
      <c r="AU19" s="81">
        <f>IF('C-MNS'!AU19="NS",100,IF('C-MNS'!AU19="N",10,IF('C-MNS'!AU19="c",1,0)))</f>
        <v>100</v>
      </c>
      <c r="AV19" s="81">
        <f>IF('C-MNS'!AV19="NS",100,IF('C-MNS'!AV19="N",10,IF('C-MNS'!AV19="c",1,0)))</f>
        <v>0</v>
      </c>
      <c r="AW19" s="81">
        <f>IF('C-MNS'!AW19="NS",100,IF('C-MNS'!AW19="N",10,IF('C-MNS'!AW19="c",1,0)))</f>
        <v>0</v>
      </c>
      <c r="AX19" s="81">
        <f>IF('C-MNS'!AX19="NS",100,IF('C-MNS'!AX19="N",10,IF('C-MNS'!AX19="c",1,0)))</f>
        <v>0</v>
      </c>
      <c r="AY19" s="81">
        <f>IF('C-MNS'!AY19="NS",100,IF('C-MNS'!AY19="N",10,IF('C-MNS'!AY19="c",1,0)))</f>
        <v>0</v>
      </c>
      <c r="AZ19" s="91">
        <f t="shared" si="3"/>
        <v>100</v>
      </c>
      <c r="BA19" s="91">
        <f t="shared" si="0"/>
        <v>1</v>
      </c>
      <c r="BB19" s="91">
        <f t="shared" si="1"/>
        <v>0</v>
      </c>
      <c r="BC19" s="91">
        <f t="shared" si="2"/>
        <v>0</v>
      </c>
    </row>
    <row r="20" spans="1:55" ht="24">
      <c r="A20" s="525"/>
      <c r="B20" s="457"/>
      <c r="C20" s="458"/>
      <c r="D20" s="519"/>
      <c r="E20" s="83" t="s">
        <v>377</v>
      </c>
      <c r="F20" s="8" t="s">
        <v>395</v>
      </c>
      <c r="G20" s="81">
        <f>IF('C-MNS'!G20="NS",100,IF('C-MNS'!G20="N",10,IF('C-MNS'!G20="c",1,0)))</f>
        <v>0</v>
      </c>
      <c r="H20" s="81">
        <f>IF('C-MNS'!H20="NS",100,IF('C-MNS'!H20="N",10,IF('C-MNS'!H20="c",1,0)))</f>
        <v>0</v>
      </c>
      <c r="I20" s="81">
        <f>IF('C-MNS'!I20="NS",100,IF('C-MNS'!I20="N",10,IF('C-MNS'!I20="c",1,0)))</f>
        <v>0</v>
      </c>
      <c r="J20" s="81">
        <f>IF('C-MNS'!J20="NS",100,IF('C-MNS'!J20="N",10,IF('C-MNS'!J20="c",1,0)))</f>
        <v>0</v>
      </c>
      <c r="K20" s="81">
        <f>IF('C-MNS'!K20="NS",100,IF('C-MNS'!K20="N",10,IF('C-MNS'!K20="c",1,0)))</f>
        <v>0</v>
      </c>
      <c r="L20" s="81">
        <f>IF('C-MNS'!L20="NS",100,IF('C-MNS'!L20="N",10,IF('C-MNS'!L20="c",1,0)))</f>
        <v>0</v>
      </c>
      <c r="M20" s="81">
        <f>IF('C-MNS'!M20="NS",100,IF('C-MNS'!M20="N",10,IF('C-MNS'!M20="c",1,0)))</f>
        <v>0</v>
      </c>
      <c r="N20" s="81">
        <f>IF('C-MNS'!N20="NS",100,IF('C-MNS'!N20="N",10,IF('C-MNS'!N20="c",1,0)))</f>
        <v>0</v>
      </c>
      <c r="O20" s="81">
        <f>IF('C-MNS'!O20="NS",100,IF('C-MNS'!O20="N",10,IF('C-MNS'!O20="c",1,0)))</f>
        <v>0</v>
      </c>
      <c r="P20" s="81">
        <f>IF('C-MNS'!P20="NS",100,IF('C-MNS'!P20="N",10,IF('C-MNS'!P20="c",1,0)))</f>
        <v>0</v>
      </c>
      <c r="Q20" s="81">
        <f>IF('C-MNS'!Q20="NS",100,IF('C-MNS'!Q20="N",10,IF('C-MNS'!Q20="c",1,0)))</f>
        <v>0</v>
      </c>
      <c r="R20" s="81">
        <f>IF('C-MNS'!R20="NS",100,IF('C-MNS'!R20="N",10,IF('C-MNS'!R20="c",1,0)))</f>
        <v>0</v>
      </c>
      <c r="S20" s="81">
        <f>IF('C-MNS'!S20="NS",100,IF('C-MNS'!S20="N",10,IF('C-MNS'!S20="c",1,0)))</f>
        <v>0</v>
      </c>
      <c r="T20" s="81">
        <f>IF('C-MNS'!T20="NS",100,IF('C-MNS'!T20="N",10,IF('C-MNS'!T20="c",1,0)))</f>
        <v>0</v>
      </c>
      <c r="U20" s="81">
        <f>IF('C-MNS'!U20="NS",100,IF('C-MNS'!U20="N",10,IF('C-MNS'!U20="c",1,0)))</f>
        <v>0</v>
      </c>
      <c r="V20" s="81">
        <f>IF('C-MNS'!V20="NS",100,IF('C-MNS'!V20="N",10,IF('C-MNS'!V20="c",1,0)))</f>
        <v>0</v>
      </c>
      <c r="W20" s="81">
        <f>IF('C-MNS'!W20="NS",100,IF('C-MNS'!W20="N",10,IF('C-MNS'!W20="c",1,0)))</f>
        <v>0</v>
      </c>
      <c r="X20" s="81">
        <f>IF('C-MNS'!X20="NS",100,IF('C-MNS'!X20="N",10,IF('C-MNS'!X20="c",1,0)))</f>
        <v>0</v>
      </c>
      <c r="Y20" s="81">
        <f>IF('C-MNS'!Y20="NS",100,IF('C-MNS'!Y20="N",10,IF('C-MNS'!Y20="c",1,0)))</f>
        <v>0</v>
      </c>
      <c r="Z20" s="81">
        <f>IF('C-MNS'!Z20="NS",100,IF('C-MNS'!Z20="N",10,IF('C-MNS'!Z20="c",1,0)))</f>
        <v>0</v>
      </c>
      <c r="AA20" s="81">
        <f>IF('C-MNS'!AA20="NS",100,IF('C-MNS'!AA20="N",10,IF('C-MNS'!AA20="c",1,0)))</f>
        <v>0</v>
      </c>
      <c r="AB20" s="81">
        <f>IF('C-MNS'!AB20="NS",100,IF('C-MNS'!AB20="N",10,IF('C-MNS'!AB20="c",1,0)))</f>
        <v>0</v>
      </c>
      <c r="AC20" s="81">
        <f>IF('C-MNS'!AC20="NS",100,IF('C-MNS'!AC20="N",10,IF('C-MNS'!AC20="c",1,0)))</f>
        <v>0</v>
      </c>
      <c r="AD20" s="81">
        <f>IF('C-MNS'!AD20="NS",100,IF('C-MNS'!AD20="N",10,IF('C-MNS'!AD20="c",1,0)))</f>
        <v>0</v>
      </c>
      <c r="AE20" s="81">
        <f>IF('C-MNS'!AE20="NS",100,IF('C-MNS'!AE20="N",10,IF('C-MNS'!AE20="c",1,0)))</f>
        <v>0</v>
      </c>
      <c r="AF20" s="81">
        <f>IF('C-MNS'!AF20="NS",100,IF('C-MNS'!AF20="N",10,IF('C-MNS'!AF20="c",1,0)))</f>
        <v>0</v>
      </c>
      <c r="AG20" s="81">
        <f>IF('C-MNS'!AG20="NS",100,IF('C-MNS'!AG20="N",10,IF('C-MNS'!AG20="c",1,0)))</f>
        <v>0</v>
      </c>
      <c r="AH20" s="81">
        <f>IF('C-MNS'!AH20="NS",100,IF('C-MNS'!AH20="N",10,IF('C-MNS'!AH20="c",1,0)))</f>
        <v>0</v>
      </c>
      <c r="AI20" s="81">
        <f>IF('C-MNS'!AI20="NS",100,IF('C-MNS'!AI20="N",10,IF('C-MNS'!AI20="c",1,0)))</f>
        <v>0</v>
      </c>
      <c r="AJ20" s="81">
        <f>IF('C-MNS'!AJ20="NS",100,IF('C-MNS'!AJ20="N",10,IF('C-MNS'!AJ20="c",1,0)))</f>
        <v>0</v>
      </c>
      <c r="AK20" s="81">
        <f>IF('C-MNS'!AK20="NS",100,IF('C-MNS'!AK20="N",10,IF('C-MNS'!AK20="c",1,0)))</f>
        <v>0</v>
      </c>
      <c r="AL20" s="81">
        <f>IF('C-MNS'!AL20="NS",100,IF('C-MNS'!AL20="N",10,IF('C-MNS'!AL20="c",1,0)))</f>
        <v>0</v>
      </c>
      <c r="AM20" s="81">
        <f>IF('C-MNS'!AM20="NS",100,IF('C-MNS'!AM20="N",10,IF('C-MNS'!AM20="c",1,0)))</f>
        <v>0</v>
      </c>
      <c r="AN20" s="81">
        <f>IF('C-MNS'!AN20="NS",100,IF('C-MNS'!AN20="N",10,IF('C-MNS'!AN20="c",1,0)))</f>
        <v>0</v>
      </c>
      <c r="AO20" s="81">
        <f>IF('C-MNS'!AO20="NS",100,IF('C-MNS'!AO20="N",10,IF('C-MNS'!AO20="c",1,0)))</f>
        <v>0</v>
      </c>
      <c r="AP20" s="81">
        <f>IF('C-MNS'!AP20="NS",100,IF('C-MNS'!AP20="N",10,IF('C-MNS'!AP20="c",1,0)))</f>
        <v>0</v>
      </c>
      <c r="AQ20" s="81">
        <f>IF('C-MNS'!AQ20="NS",100,IF('C-MNS'!AQ20="N",10,IF('C-MNS'!AQ20="c",1,0)))</f>
        <v>0</v>
      </c>
      <c r="AR20" s="81">
        <f>IF('C-MNS'!AR20="NS",100,IF('C-MNS'!AR20="N",10,IF('C-MNS'!AR20="c",1,0)))</f>
        <v>0</v>
      </c>
      <c r="AS20" s="81">
        <f>IF('C-MNS'!AS20="NS",100,IF('C-MNS'!AS20="N",10,IF('C-MNS'!AS20="c",1,0)))</f>
        <v>0</v>
      </c>
      <c r="AT20" s="81">
        <f>IF('C-MNS'!AT20="NS",100,IF('C-MNS'!AT20="N",10,IF('C-MNS'!AT20="c",1,0)))</f>
        <v>0</v>
      </c>
      <c r="AU20" s="81">
        <f>IF('C-MNS'!AU20="NS",100,IF('C-MNS'!AU20="N",10,IF('C-MNS'!AU20="c",1,0)))</f>
        <v>0</v>
      </c>
      <c r="AV20" s="81">
        <f>IF('C-MNS'!AV20="NS",100,IF('C-MNS'!AV20="N",10,IF('C-MNS'!AV20="c",1,0)))</f>
        <v>100</v>
      </c>
      <c r="AW20" s="81">
        <f>IF('C-MNS'!AW20="NS",100,IF('C-MNS'!AW20="N",10,IF('C-MNS'!AW20="c",1,0)))</f>
        <v>0</v>
      </c>
      <c r="AX20" s="81">
        <f>IF('C-MNS'!AX20="NS",100,IF('C-MNS'!AX20="N",10,IF('C-MNS'!AX20="c",1,0)))</f>
        <v>0</v>
      </c>
      <c r="AY20" s="81">
        <f>IF('C-MNS'!AY20="NS",100,IF('C-MNS'!AY20="N",10,IF('C-MNS'!AY20="c",1,0)))</f>
        <v>0</v>
      </c>
      <c r="AZ20" s="91">
        <f t="shared" si="3"/>
        <v>100</v>
      </c>
      <c r="BA20" s="91">
        <f t="shared" si="0"/>
        <v>1</v>
      </c>
      <c r="BB20" s="91">
        <f t="shared" si="1"/>
        <v>0</v>
      </c>
      <c r="BC20" s="91">
        <f t="shared" si="2"/>
        <v>0</v>
      </c>
    </row>
    <row r="21" spans="1:55" ht="15.75" customHeight="1">
      <c r="A21" s="525"/>
      <c r="B21" s="457"/>
      <c r="C21" s="508" t="s">
        <v>396</v>
      </c>
      <c r="D21" s="515" t="s">
        <v>101</v>
      </c>
      <c r="E21" s="76" t="s">
        <v>373</v>
      </c>
      <c r="F21" s="13" t="s">
        <v>397</v>
      </c>
      <c r="G21" s="81">
        <f>IF('C-MNS'!G21="NS",100,IF('C-MNS'!G21="N",10,IF('C-MNS'!G21="c",1,0)))</f>
        <v>0</v>
      </c>
      <c r="H21" s="81">
        <f>IF('C-MNS'!H21="NS",100,IF('C-MNS'!H21="N",10,IF('C-MNS'!H21="c",1,0)))</f>
        <v>0</v>
      </c>
      <c r="I21" s="81">
        <f>IF('C-MNS'!I21="NS",100,IF('C-MNS'!I21="N",10,IF('C-MNS'!I21="c",1,0)))</f>
        <v>0</v>
      </c>
      <c r="J21" s="81">
        <f>IF('C-MNS'!J21="NS",100,IF('C-MNS'!J21="N",10,IF('C-MNS'!J21="c",1,0)))</f>
        <v>0</v>
      </c>
      <c r="K21" s="81">
        <f>IF('C-MNS'!K21="NS",100,IF('C-MNS'!K21="N",10,IF('C-MNS'!K21="c",1,0)))</f>
        <v>0</v>
      </c>
      <c r="L21" s="81">
        <f>IF('C-MNS'!L21="NS",100,IF('C-MNS'!L21="N",10,IF('C-MNS'!L21="c",1,0)))</f>
        <v>0</v>
      </c>
      <c r="M21" s="81">
        <f>IF('C-MNS'!M21="NS",100,IF('C-MNS'!M21="N",10,IF('C-MNS'!M21="c",1,0)))</f>
        <v>0</v>
      </c>
      <c r="N21" s="81">
        <f>IF('C-MNS'!N21="NS",100,IF('C-MNS'!N21="N",10,IF('C-MNS'!N21="c",1,0)))</f>
        <v>0</v>
      </c>
      <c r="O21" s="81">
        <f>IF('C-MNS'!O21="NS",100,IF('C-MNS'!O21="N",10,IF('C-MNS'!O21="c",1,0)))</f>
        <v>0</v>
      </c>
      <c r="P21" s="81">
        <f>IF('C-MNS'!P21="NS",100,IF('C-MNS'!P21="N",10,IF('C-MNS'!P21="c",1,0)))</f>
        <v>0</v>
      </c>
      <c r="Q21" s="81">
        <f>IF('C-MNS'!Q21="NS",100,IF('C-MNS'!Q21="N",10,IF('C-MNS'!Q21="c",1,0)))</f>
        <v>0</v>
      </c>
      <c r="R21" s="81">
        <f>IF('C-MNS'!R21="NS",100,IF('C-MNS'!R21="N",10,IF('C-MNS'!R21="c",1,0)))</f>
        <v>0</v>
      </c>
      <c r="S21" s="81">
        <f>IF('C-MNS'!S21="NS",100,IF('C-MNS'!S21="N",10,IF('C-MNS'!S21="c",1,0)))</f>
        <v>0</v>
      </c>
      <c r="T21" s="81">
        <f>IF('C-MNS'!T21="NS",100,IF('C-MNS'!T21="N",10,IF('C-MNS'!T21="c",1,0)))</f>
        <v>0</v>
      </c>
      <c r="U21" s="81">
        <f>IF('C-MNS'!U21="NS",100,IF('C-MNS'!U21="N",10,IF('C-MNS'!U21="c",1,0)))</f>
        <v>0</v>
      </c>
      <c r="V21" s="81">
        <f>IF('C-MNS'!V21="NS",100,IF('C-MNS'!V21="N",10,IF('C-MNS'!V21="c",1,0)))</f>
        <v>0</v>
      </c>
      <c r="W21" s="81">
        <f>IF('C-MNS'!W21="NS",100,IF('C-MNS'!W21="N",10,IF('C-MNS'!W21="c",1,0)))</f>
        <v>0</v>
      </c>
      <c r="X21" s="81">
        <f>IF('C-MNS'!X21="NS",100,IF('C-MNS'!X21="N",10,IF('C-MNS'!X21="c",1,0)))</f>
        <v>0</v>
      </c>
      <c r="Y21" s="81">
        <f>IF('C-MNS'!Y21="NS",100,IF('C-MNS'!Y21="N",10,IF('C-MNS'!Y21="c",1,0)))</f>
        <v>0</v>
      </c>
      <c r="Z21" s="81">
        <f>IF('C-MNS'!Z21="NS",100,IF('C-MNS'!Z21="N",10,IF('C-MNS'!Z21="c",1,0)))</f>
        <v>0</v>
      </c>
      <c r="AA21" s="81">
        <f>IF('C-MNS'!AA21="NS",100,IF('C-MNS'!AA21="N",10,IF('C-MNS'!AA21="c",1,0)))</f>
        <v>0</v>
      </c>
      <c r="AB21" s="81">
        <f>IF('C-MNS'!AB21="NS",100,IF('C-MNS'!AB21="N",10,IF('C-MNS'!AB21="c",1,0)))</f>
        <v>10</v>
      </c>
      <c r="AC21" s="81">
        <f>IF('C-MNS'!AC21="NS",100,IF('C-MNS'!AC21="N",10,IF('C-MNS'!AC21="c",1,0)))</f>
        <v>0</v>
      </c>
      <c r="AD21" s="81">
        <f>IF('C-MNS'!AD21="NS",100,IF('C-MNS'!AD21="N",10,IF('C-MNS'!AD21="c",1,0)))</f>
        <v>0</v>
      </c>
      <c r="AE21" s="81">
        <f>IF('C-MNS'!AE21="NS",100,IF('C-MNS'!AE21="N",10,IF('C-MNS'!AE21="c",1,0)))</f>
        <v>10</v>
      </c>
      <c r="AF21" s="81">
        <f>IF('C-MNS'!AF21="NS",100,IF('C-MNS'!AF21="N",10,IF('C-MNS'!AF21="c",1,0)))</f>
        <v>0</v>
      </c>
      <c r="AG21" s="81">
        <f>IF('C-MNS'!AG21="NS",100,IF('C-MNS'!AG21="N",10,IF('C-MNS'!AG21="c",1,0)))</f>
        <v>0</v>
      </c>
      <c r="AH21" s="81">
        <f>IF('C-MNS'!AH21="NS",100,IF('C-MNS'!AH21="N",10,IF('C-MNS'!AH21="c",1,0)))</f>
        <v>10</v>
      </c>
      <c r="AI21" s="81">
        <f>IF('C-MNS'!AI21="NS",100,IF('C-MNS'!AI21="N",10,IF('C-MNS'!AI21="c",1,0)))</f>
        <v>0</v>
      </c>
      <c r="AJ21" s="81">
        <f>IF('C-MNS'!AJ21="NS",100,IF('C-MNS'!AJ21="N",10,IF('C-MNS'!AJ21="c",1,0)))</f>
        <v>0</v>
      </c>
      <c r="AK21" s="81">
        <f>IF('C-MNS'!AK21="NS",100,IF('C-MNS'!AK21="N",10,IF('C-MNS'!AK21="c",1,0)))</f>
        <v>10</v>
      </c>
      <c r="AL21" s="81">
        <f>IF('C-MNS'!AL21="NS",100,IF('C-MNS'!AL21="N",10,IF('C-MNS'!AL21="c",1,0)))</f>
        <v>0</v>
      </c>
      <c r="AM21" s="81">
        <f>IF('C-MNS'!AM21="NS",100,IF('C-MNS'!AM21="N",10,IF('C-MNS'!AM21="c",1,0)))</f>
        <v>0</v>
      </c>
      <c r="AN21" s="81">
        <f>IF('C-MNS'!AN21="NS",100,IF('C-MNS'!AN21="N",10,IF('C-MNS'!AN21="c",1,0)))</f>
        <v>0</v>
      </c>
      <c r="AO21" s="81">
        <f>IF('C-MNS'!AO21="NS",100,IF('C-MNS'!AO21="N",10,IF('C-MNS'!AO21="c",1,0)))</f>
        <v>0</v>
      </c>
      <c r="AP21" s="81">
        <f>IF('C-MNS'!AP21="NS",100,IF('C-MNS'!AP21="N",10,IF('C-MNS'!AP21="c",1,0)))</f>
        <v>0</v>
      </c>
      <c r="AQ21" s="81">
        <f>IF('C-MNS'!AQ21="NS",100,IF('C-MNS'!AQ21="N",10,IF('C-MNS'!AQ21="c",1,0)))</f>
        <v>0</v>
      </c>
      <c r="AR21" s="81">
        <f>IF('C-MNS'!AR21="NS",100,IF('C-MNS'!AR21="N",10,IF('C-MNS'!AR21="c",1,0)))</f>
        <v>0</v>
      </c>
      <c r="AS21" s="81">
        <f>IF('C-MNS'!AS21="NS",100,IF('C-MNS'!AS21="N",10,IF('C-MNS'!AS21="c",1,0)))</f>
        <v>0</v>
      </c>
      <c r="AT21" s="81">
        <f>IF('C-MNS'!AT21="NS",100,IF('C-MNS'!AT21="N",10,IF('C-MNS'!AT21="c",1,0)))</f>
        <v>0</v>
      </c>
      <c r="AU21" s="81">
        <f>IF('C-MNS'!AU21="NS",100,IF('C-MNS'!AU21="N",10,IF('C-MNS'!AU21="c",1,0)))</f>
        <v>100</v>
      </c>
      <c r="AV21" s="81">
        <f>IF('C-MNS'!AV21="NS",100,IF('C-MNS'!AV21="N",10,IF('C-MNS'!AV21="c",1,0)))</f>
        <v>0</v>
      </c>
      <c r="AW21" s="81">
        <f>IF('C-MNS'!AW21="NS",100,IF('C-MNS'!AW21="N",10,IF('C-MNS'!AW21="c",1,0)))</f>
        <v>0</v>
      </c>
      <c r="AX21" s="81">
        <f>IF('C-MNS'!AX21="NS",100,IF('C-MNS'!AX21="N",10,IF('C-MNS'!AX21="c",1,0)))</f>
        <v>0</v>
      </c>
      <c r="AY21" s="81">
        <f>IF('C-MNS'!AY21="NS",100,IF('C-MNS'!AY21="N",10,IF('C-MNS'!AY21="c",1,0)))</f>
        <v>0</v>
      </c>
      <c r="AZ21" s="91">
        <f t="shared" si="3"/>
        <v>140</v>
      </c>
      <c r="BA21" s="91">
        <f t="shared" si="0"/>
        <v>1</v>
      </c>
      <c r="BB21" s="91">
        <f t="shared" si="1"/>
        <v>4</v>
      </c>
      <c r="BC21" s="91">
        <f t="shared" si="2"/>
        <v>0</v>
      </c>
    </row>
    <row r="22" spans="1:55" ht="15.75" customHeight="1">
      <c r="A22" s="525"/>
      <c r="B22" s="457"/>
      <c r="C22" s="457"/>
      <c r="D22" s="516"/>
      <c r="E22" s="76" t="s">
        <v>375</v>
      </c>
      <c r="F22" s="13" t="s">
        <v>398</v>
      </c>
      <c r="G22" s="81">
        <f>IF('C-MNS'!G22="NS",100,IF('C-MNS'!G22="N",10,IF('C-MNS'!G22="c",1,0)))</f>
        <v>0</v>
      </c>
      <c r="H22" s="81">
        <f>IF('C-MNS'!H22="NS",100,IF('C-MNS'!H22="N",10,IF('C-MNS'!H22="c",1,0)))</f>
        <v>0</v>
      </c>
      <c r="I22" s="81">
        <f>IF('C-MNS'!I22="NS",100,IF('C-MNS'!I22="N",10,IF('C-MNS'!I22="c",1,0)))</f>
        <v>0</v>
      </c>
      <c r="J22" s="81">
        <f>IF('C-MNS'!J22="NS",100,IF('C-MNS'!J22="N",10,IF('C-MNS'!J22="c",1,0)))</f>
        <v>0</v>
      </c>
      <c r="K22" s="81">
        <f>IF('C-MNS'!K22="NS",100,IF('C-MNS'!K22="N",10,IF('C-MNS'!K22="c",1,0)))</f>
        <v>0</v>
      </c>
      <c r="L22" s="81">
        <f>IF('C-MNS'!L22="NS",100,IF('C-MNS'!L22="N",10,IF('C-MNS'!L22="c",1,0)))</f>
        <v>0</v>
      </c>
      <c r="M22" s="81">
        <f>IF('C-MNS'!M22="NS",100,IF('C-MNS'!M22="N",10,IF('C-MNS'!M22="c",1,0)))</f>
        <v>0</v>
      </c>
      <c r="N22" s="81">
        <f>IF('C-MNS'!N22="NS",100,IF('C-MNS'!N22="N",10,IF('C-MNS'!N22="c",1,0)))</f>
        <v>0</v>
      </c>
      <c r="O22" s="81">
        <f>IF('C-MNS'!O22="NS",100,IF('C-MNS'!O22="N",10,IF('C-MNS'!O22="c",1,0)))</f>
        <v>0</v>
      </c>
      <c r="P22" s="81">
        <f>IF('C-MNS'!P22="NS",100,IF('C-MNS'!P22="N",10,IF('C-MNS'!P22="c",1,0)))</f>
        <v>0</v>
      </c>
      <c r="Q22" s="81">
        <f>IF('C-MNS'!Q22="NS",100,IF('C-MNS'!Q22="N",10,IF('C-MNS'!Q22="c",1,0)))</f>
        <v>0</v>
      </c>
      <c r="R22" s="81">
        <f>IF('C-MNS'!R22="NS",100,IF('C-MNS'!R22="N",10,IF('C-MNS'!R22="c",1,0)))</f>
        <v>0</v>
      </c>
      <c r="S22" s="81">
        <f>IF('C-MNS'!S22="NS",100,IF('C-MNS'!S22="N",10,IF('C-MNS'!S22="c",1,0)))</f>
        <v>0</v>
      </c>
      <c r="T22" s="81">
        <f>IF('C-MNS'!T22="NS",100,IF('C-MNS'!T22="N",10,IF('C-MNS'!T22="c",1,0)))</f>
        <v>0</v>
      </c>
      <c r="U22" s="81">
        <f>IF('C-MNS'!U22="NS",100,IF('C-MNS'!U22="N",10,IF('C-MNS'!U22="c",1,0)))</f>
        <v>0</v>
      </c>
      <c r="V22" s="81">
        <f>IF('C-MNS'!V22="NS",100,IF('C-MNS'!V22="N",10,IF('C-MNS'!V22="c",1,0)))</f>
        <v>0</v>
      </c>
      <c r="W22" s="81">
        <f>IF('C-MNS'!W22="NS",100,IF('C-MNS'!W22="N",10,IF('C-MNS'!W22="c",1,0)))</f>
        <v>0</v>
      </c>
      <c r="X22" s="81">
        <f>IF('C-MNS'!X22="NS",100,IF('C-MNS'!X22="N",10,IF('C-MNS'!X22="c",1,0)))</f>
        <v>0</v>
      </c>
      <c r="Y22" s="81">
        <f>IF('C-MNS'!Y22="NS",100,IF('C-MNS'!Y22="N",10,IF('C-MNS'!Y22="c",1,0)))</f>
        <v>0</v>
      </c>
      <c r="Z22" s="81">
        <f>IF('C-MNS'!Z22="NS",100,IF('C-MNS'!Z22="N",10,IF('C-MNS'!Z22="c",1,0)))</f>
        <v>0</v>
      </c>
      <c r="AA22" s="81">
        <f>IF('C-MNS'!AA22="NS",100,IF('C-MNS'!AA22="N",10,IF('C-MNS'!AA22="c",1,0)))</f>
        <v>0</v>
      </c>
      <c r="AB22" s="81">
        <f>IF('C-MNS'!AB22="NS",100,IF('C-MNS'!AB22="N",10,IF('C-MNS'!AB22="c",1,0)))</f>
        <v>0</v>
      </c>
      <c r="AC22" s="81">
        <f>IF('C-MNS'!AC22="NS",100,IF('C-MNS'!AC22="N",10,IF('C-MNS'!AC22="c",1,0)))</f>
        <v>0</v>
      </c>
      <c r="AD22" s="81">
        <f>IF('C-MNS'!AD22="NS",100,IF('C-MNS'!AD22="N",10,IF('C-MNS'!AD22="c",1,0)))</f>
        <v>0</v>
      </c>
      <c r="AE22" s="81">
        <f>IF('C-MNS'!AE22="NS",100,IF('C-MNS'!AE22="N",10,IF('C-MNS'!AE22="c",1,0)))</f>
        <v>0</v>
      </c>
      <c r="AF22" s="81">
        <f>IF('C-MNS'!AF22="NS",100,IF('C-MNS'!AF22="N",10,IF('C-MNS'!AF22="c",1,0)))</f>
        <v>0</v>
      </c>
      <c r="AG22" s="81">
        <f>IF('C-MNS'!AG22="NS",100,IF('C-MNS'!AG22="N",10,IF('C-MNS'!AG22="c",1,0)))</f>
        <v>0</v>
      </c>
      <c r="AH22" s="81">
        <f>IF('C-MNS'!AH22="NS",100,IF('C-MNS'!AH22="N",10,IF('C-MNS'!AH22="c",1,0)))</f>
        <v>0</v>
      </c>
      <c r="AI22" s="81">
        <f>IF('C-MNS'!AI22="NS",100,IF('C-MNS'!AI22="N",10,IF('C-MNS'!AI22="c",1,0)))</f>
        <v>0</v>
      </c>
      <c r="AJ22" s="81">
        <f>IF('C-MNS'!AJ22="NS",100,IF('C-MNS'!AJ22="N",10,IF('C-MNS'!AJ22="c",1,0)))</f>
        <v>0</v>
      </c>
      <c r="AK22" s="81">
        <f>IF('C-MNS'!AK22="NS",100,IF('C-MNS'!AK22="N",10,IF('C-MNS'!AK22="c",1,0)))</f>
        <v>0</v>
      </c>
      <c r="AL22" s="81">
        <f>IF('C-MNS'!AL22="NS",100,IF('C-MNS'!AL22="N",10,IF('C-MNS'!AL22="c",1,0)))</f>
        <v>0</v>
      </c>
      <c r="AM22" s="81">
        <f>IF('C-MNS'!AM22="NS",100,IF('C-MNS'!AM22="N",10,IF('C-MNS'!AM22="c",1,0)))</f>
        <v>0</v>
      </c>
      <c r="AN22" s="81">
        <f>IF('C-MNS'!AN22="NS",100,IF('C-MNS'!AN22="N",10,IF('C-MNS'!AN22="c",1,0)))</f>
        <v>0</v>
      </c>
      <c r="AO22" s="81">
        <f>IF('C-MNS'!AO22="NS",100,IF('C-MNS'!AO22="N",10,IF('C-MNS'!AO22="c",1,0)))</f>
        <v>0</v>
      </c>
      <c r="AP22" s="81">
        <f>IF('C-MNS'!AP22="NS",100,IF('C-MNS'!AP22="N",10,IF('C-MNS'!AP22="c",1,0)))</f>
        <v>0</v>
      </c>
      <c r="AQ22" s="81">
        <f>IF('C-MNS'!AQ22="NS",100,IF('C-MNS'!AQ22="N",10,IF('C-MNS'!AQ22="c",1,0)))</f>
        <v>0</v>
      </c>
      <c r="AR22" s="81">
        <f>IF('C-MNS'!AR22="NS",100,IF('C-MNS'!AR22="N",10,IF('C-MNS'!AR22="c",1,0)))</f>
        <v>0</v>
      </c>
      <c r="AS22" s="81">
        <f>IF('C-MNS'!AS22="NS",100,IF('C-MNS'!AS22="N",10,IF('C-MNS'!AS22="c",1,0)))</f>
        <v>1</v>
      </c>
      <c r="AT22" s="81">
        <f>IF('C-MNS'!AT22="NS",100,IF('C-MNS'!AT22="N",10,IF('C-MNS'!AT22="c",1,0)))</f>
        <v>0</v>
      </c>
      <c r="AU22" s="81">
        <f>IF('C-MNS'!AU22="NS",100,IF('C-MNS'!AU22="N",10,IF('C-MNS'!AU22="c",1,0)))</f>
        <v>0</v>
      </c>
      <c r="AV22" s="81">
        <f>IF('C-MNS'!AV22="NS",100,IF('C-MNS'!AV22="N",10,IF('C-MNS'!AV22="c",1,0)))</f>
        <v>0</v>
      </c>
      <c r="AW22" s="81">
        <f>IF('C-MNS'!AW22="NS",100,IF('C-MNS'!AW22="N",10,IF('C-MNS'!AW22="c",1,0)))</f>
        <v>0</v>
      </c>
      <c r="AX22" s="81">
        <f>IF('C-MNS'!AX22="NS",100,IF('C-MNS'!AX22="N",10,IF('C-MNS'!AX22="c",1,0)))</f>
        <v>0</v>
      </c>
      <c r="AY22" s="81">
        <f>IF('C-MNS'!AY22="NS",100,IF('C-MNS'!AY22="N",10,IF('C-MNS'!AY22="c",1,0)))</f>
        <v>0</v>
      </c>
      <c r="AZ22" s="91">
        <f t="shared" si="3"/>
        <v>1</v>
      </c>
      <c r="BA22" s="91">
        <f t="shared" si="0"/>
        <v>0</v>
      </c>
      <c r="BB22" s="91">
        <f t="shared" si="1"/>
        <v>0</v>
      </c>
      <c r="BC22" s="91">
        <f t="shared" si="2"/>
        <v>1</v>
      </c>
    </row>
    <row r="23" spans="1:55" ht="15.75" customHeight="1">
      <c r="A23" s="525"/>
      <c r="B23" s="457"/>
      <c r="C23" s="458"/>
      <c r="D23" s="519"/>
      <c r="E23" s="83" t="s">
        <v>377</v>
      </c>
      <c r="F23" s="8" t="s">
        <v>399</v>
      </c>
      <c r="G23" s="81">
        <f>IF('C-MNS'!G23="NS",100,IF('C-MNS'!G23="N",10,IF('C-MNS'!G23="c",1,0)))</f>
        <v>0</v>
      </c>
      <c r="H23" s="81">
        <f>IF('C-MNS'!H23="NS",100,IF('C-MNS'!H23="N",10,IF('C-MNS'!H23="c",1,0)))</f>
        <v>0</v>
      </c>
      <c r="I23" s="81">
        <f>IF('C-MNS'!I23="NS",100,IF('C-MNS'!I23="N",10,IF('C-MNS'!I23="c",1,0)))</f>
        <v>0</v>
      </c>
      <c r="J23" s="81">
        <f>IF('C-MNS'!J23="NS",100,IF('C-MNS'!J23="N",10,IF('C-MNS'!J23="c",1,0)))</f>
        <v>0</v>
      </c>
      <c r="K23" s="81">
        <f>IF('C-MNS'!K23="NS",100,IF('C-MNS'!K23="N",10,IF('C-MNS'!K23="c",1,0)))</f>
        <v>0</v>
      </c>
      <c r="L23" s="81">
        <f>IF('C-MNS'!L23="NS",100,IF('C-MNS'!L23="N",10,IF('C-MNS'!L23="c",1,0)))</f>
        <v>0</v>
      </c>
      <c r="M23" s="81">
        <f>IF('C-MNS'!M23="NS",100,IF('C-MNS'!M23="N",10,IF('C-MNS'!M23="c",1,0)))</f>
        <v>0</v>
      </c>
      <c r="N23" s="81">
        <f>IF('C-MNS'!N23="NS",100,IF('C-MNS'!N23="N",10,IF('C-MNS'!N23="c",1,0)))</f>
        <v>0</v>
      </c>
      <c r="O23" s="81">
        <f>IF('C-MNS'!O23="NS",100,IF('C-MNS'!O23="N",10,IF('C-MNS'!O23="c",1,0)))</f>
        <v>0</v>
      </c>
      <c r="P23" s="81">
        <f>IF('C-MNS'!P23="NS",100,IF('C-MNS'!P23="N",10,IF('C-MNS'!P23="c",1,0)))</f>
        <v>0</v>
      </c>
      <c r="Q23" s="81">
        <f>IF('C-MNS'!Q23="NS",100,IF('C-MNS'!Q23="N",10,IF('C-MNS'!Q23="c",1,0)))</f>
        <v>0</v>
      </c>
      <c r="R23" s="81">
        <f>IF('C-MNS'!R23="NS",100,IF('C-MNS'!R23="N",10,IF('C-MNS'!R23="c",1,0)))</f>
        <v>0</v>
      </c>
      <c r="S23" s="81">
        <f>IF('C-MNS'!S23="NS",100,IF('C-MNS'!S23="N",10,IF('C-MNS'!S23="c",1,0)))</f>
        <v>0</v>
      </c>
      <c r="T23" s="81">
        <f>IF('C-MNS'!T23="NS",100,IF('C-MNS'!T23="N",10,IF('C-MNS'!T23="c",1,0)))</f>
        <v>0</v>
      </c>
      <c r="U23" s="81">
        <f>IF('C-MNS'!U23="NS",100,IF('C-MNS'!U23="N",10,IF('C-MNS'!U23="c",1,0)))</f>
        <v>0</v>
      </c>
      <c r="V23" s="81">
        <f>IF('C-MNS'!V23="NS",100,IF('C-MNS'!V23="N",10,IF('C-MNS'!V23="c",1,0)))</f>
        <v>0</v>
      </c>
      <c r="W23" s="81">
        <f>IF('C-MNS'!W23="NS",100,IF('C-MNS'!W23="N",10,IF('C-MNS'!W23="c",1,0)))</f>
        <v>0</v>
      </c>
      <c r="X23" s="81">
        <f>IF('C-MNS'!X23="NS",100,IF('C-MNS'!X23="N",10,IF('C-MNS'!X23="c",1,0)))</f>
        <v>0</v>
      </c>
      <c r="Y23" s="81">
        <f>IF('C-MNS'!Y23="NS",100,IF('C-MNS'!Y23="N",10,IF('C-MNS'!Y23="c",1,0)))</f>
        <v>0</v>
      </c>
      <c r="Z23" s="81">
        <f>IF('C-MNS'!Z23="NS",100,IF('C-MNS'!Z23="N",10,IF('C-MNS'!Z23="c",1,0)))</f>
        <v>0</v>
      </c>
      <c r="AA23" s="81">
        <f>IF('C-MNS'!AA23="NS",100,IF('C-MNS'!AA23="N",10,IF('C-MNS'!AA23="c",1,0)))</f>
        <v>0</v>
      </c>
      <c r="AB23" s="81">
        <f>IF('C-MNS'!AB23="NS",100,IF('C-MNS'!AB23="N",10,IF('C-MNS'!AB23="c",1,0)))</f>
        <v>0</v>
      </c>
      <c r="AC23" s="81">
        <f>IF('C-MNS'!AC23="NS",100,IF('C-MNS'!AC23="N",10,IF('C-MNS'!AC23="c",1,0)))</f>
        <v>0</v>
      </c>
      <c r="AD23" s="81">
        <f>IF('C-MNS'!AD23="NS",100,IF('C-MNS'!AD23="N",10,IF('C-MNS'!AD23="c",1,0)))</f>
        <v>10</v>
      </c>
      <c r="AE23" s="81">
        <f>IF('C-MNS'!AE23="NS",100,IF('C-MNS'!AE23="N",10,IF('C-MNS'!AE23="c",1,0)))</f>
        <v>0</v>
      </c>
      <c r="AF23" s="81">
        <f>IF('C-MNS'!AF23="NS",100,IF('C-MNS'!AF23="N",10,IF('C-MNS'!AF23="c",1,0)))</f>
        <v>0</v>
      </c>
      <c r="AG23" s="81">
        <f>IF('C-MNS'!AG23="NS",100,IF('C-MNS'!AG23="N",10,IF('C-MNS'!AG23="c",1,0)))</f>
        <v>10</v>
      </c>
      <c r="AH23" s="81">
        <f>IF('C-MNS'!AH23="NS",100,IF('C-MNS'!AH23="N",10,IF('C-MNS'!AH23="c",1,0)))</f>
        <v>0</v>
      </c>
      <c r="AI23" s="81">
        <f>IF('C-MNS'!AI23="NS",100,IF('C-MNS'!AI23="N",10,IF('C-MNS'!AI23="c",1,0)))</f>
        <v>0</v>
      </c>
      <c r="AJ23" s="81">
        <f>IF('C-MNS'!AJ23="NS",100,IF('C-MNS'!AJ23="N",10,IF('C-MNS'!AJ23="c",1,0)))</f>
        <v>10</v>
      </c>
      <c r="AK23" s="81">
        <f>IF('C-MNS'!AK23="NS",100,IF('C-MNS'!AK23="N",10,IF('C-MNS'!AK23="c",1,0)))</f>
        <v>0</v>
      </c>
      <c r="AL23" s="81">
        <f>IF('C-MNS'!AL23="NS",100,IF('C-MNS'!AL23="N",10,IF('C-MNS'!AL23="c",1,0)))</f>
        <v>0</v>
      </c>
      <c r="AM23" s="81">
        <f>IF('C-MNS'!AM23="NS",100,IF('C-MNS'!AM23="N",10,IF('C-MNS'!AM23="c",1,0)))</f>
        <v>10</v>
      </c>
      <c r="AN23" s="81">
        <f>IF('C-MNS'!AN23="NS",100,IF('C-MNS'!AN23="N",10,IF('C-MNS'!AN23="c",1,0)))</f>
        <v>0</v>
      </c>
      <c r="AO23" s="81">
        <f>IF('C-MNS'!AO23="NS",100,IF('C-MNS'!AO23="N",10,IF('C-MNS'!AO23="c",1,0)))</f>
        <v>0</v>
      </c>
      <c r="AP23" s="81">
        <f>IF('C-MNS'!AP23="NS",100,IF('C-MNS'!AP23="N",10,IF('C-MNS'!AP23="c",1,0)))</f>
        <v>0</v>
      </c>
      <c r="AQ23" s="81">
        <f>IF('C-MNS'!AQ23="NS",100,IF('C-MNS'!AQ23="N",10,IF('C-MNS'!AQ23="c",1,0)))</f>
        <v>0</v>
      </c>
      <c r="AR23" s="81">
        <f>IF('C-MNS'!AR23="NS",100,IF('C-MNS'!AR23="N",10,IF('C-MNS'!AR23="c",1,0)))</f>
        <v>0</v>
      </c>
      <c r="AS23" s="81">
        <f>IF('C-MNS'!AS23="NS",100,IF('C-MNS'!AS23="N",10,IF('C-MNS'!AS23="c",1,0)))</f>
        <v>1</v>
      </c>
      <c r="AT23" s="81">
        <f>IF('C-MNS'!AT23="NS",100,IF('C-MNS'!AT23="N",10,IF('C-MNS'!AT23="c",1,0)))</f>
        <v>0</v>
      </c>
      <c r="AU23" s="81">
        <f>IF('C-MNS'!AU23="NS",100,IF('C-MNS'!AU23="N",10,IF('C-MNS'!AU23="c",1,0)))</f>
        <v>0</v>
      </c>
      <c r="AV23" s="81">
        <f>IF('C-MNS'!AV23="NS",100,IF('C-MNS'!AV23="N",10,IF('C-MNS'!AV23="c",1,0)))</f>
        <v>10</v>
      </c>
      <c r="AW23" s="81">
        <f>IF('C-MNS'!AW23="NS",100,IF('C-MNS'!AW23="N",10,IF('C-MNS'!AW23="c",1,0)))</f>
        <v>0</v>
      </c>
      <c r="AX23" s="81">
        <f>IF('C-MNS'!AX23="NS",100,IF('C-MNS'!AX23="N",10,IF('C-MNS'!AX23="c",1,0)))</f>
        <v>0</v>
      </c>
      <c r="AY23" s="81">
        <f>IF('C-MNS'!AY23="NS",100,IF('C-MNS'!AY23="N",10,IF('C-MNS'!AY23="c",1,0)))</f>
        <v>0</v>
      </c>
      <c r="AZ23" s="91">
        <f t="shared" si="3"/>
        <v>51</v>
      </c>
      <c r="BA23" s="91">
        <f t="shared" si="0"/>
        <v>0</v>
      </c>
      <c r="BB23" s="91">
        <f t="shared" si="1"/>
        <v>5</v>
      </c>
      <c r="BC23" s="91">
        <f t="shared" si="2"/>
        <v>1</v>
      </c>
    </row>
    <row r="24" spans="1:55" ht="15.75" customHeight="1">
      <c r="A24" s="525"/>
      <c r="B24" s="457"/>
      <c r="C24" s="508" t="s">
        <v>400</v>
      </c>
      <c r="D24" s="515" t="s">
        <v>103</v>
      </c>
      <c r="E24" s="76" t="s">
        <v>373</v>
      </c>
      <c r="F24" s="13" t="s">
        <v>401</v>
      </c>
      <c r="G24" s="81">
        <f>IF('C-MNS'!G24="NS",100,IF('C-MNS'!G24="N",10,IF('C-MNS'!G24="c",1,0)))</f>
        <v>0</v>
      </c>
      <c r="H24" s="81">
        <f>IF('C-MNS'!H24="NS",100,IF('C-MNS'!H24="N",10,IF('C-MNS'!H24="c",1,0)))</f>
        <v>0</v>
      </c>
      <c r="I24" s="81">
        <f>IF('C-MNS'!I24="NS",100,IF('C-MNS'!I24="N",10,IF('C-MNS'!I24="c",1,0)))</f>
        <v>0</v>
      </c>
      <c r="J24" s="81">
        <f>IF('C-MNS'!J24="NS",100,IF('C-MNS'!J24="N",10,IF('C-MNS'!J24="c",1,0)))</f>
        <v>0</v>
      </c>
      <c r="K24" s="81">
        <f>IF('C-MNS'!K24="NS",100,IF('C-MNS'!K24="N",10,IF('C-MNS'!K24="c",1,0)))</f>
        <v>0</v>
      </c>
      <c r="L24" s="81">
        <f>IF('C-MNS'!L24="NS",100,IF('C-MNS'!L24="N",10,IF('C-MNS'!L24="c",1,0)))</f>
        <v>0</v>
      </c>
      <c r="M24" s="81">
        <f>IF('C-MNS'!M24="NS",100,IF('C-MNS'!M24="N",10,IF('C-MNS'!M24="c",1,0)))</f>
        <v>0</v>
      </c>
      <c r="N24" s="81">
        <f>IF('C-MNS'!N24="NS",100,IF('C-MNS'!N24="N",10,IF('C-MNS'!N24="c",1,0)))</f>
        <v>0</v>
      </c>
      <c r="O24" s="81">
        <f>IF('C-MNS'!O24="NS",100,IF('C-MNS'!O24="N",10,IF('C-MNS'!O24="c",1,0)))</f>
        <v>0</v>
      </c>
      <c r="P24" s="81">
        <f>IF('C-MNS'!P24="NS",100,IF('C-MNS'!P24="N",10,IF('C-MNS'!P24="c",1,0)))</f>
        <v>0</v>
      </c>
      <c r="Q24" s="81">
        <f>IF('C-MNS'!Q24="NS",100,IF('C-MNS'!Q24="N",10,IF('C-MNS'!Q24="c",1,0)))</f>
        <v>0</v>
      </c>
      <c r="R24" s="81">
        <f>IF('C-MNS'!R24="NS",100,IF('C-MNS'!R24="N",10,IF('C-MNS'!R24="c",1,0)))</f>
        <v>0</v>
      </c>
      <c r="S24" s="81">
        <f>IF('C-MNS'!S24="NS",100,IF('C-MNS'!S24="N",10,IF('C-MNS'!S24="c",1,0)))</f>
        <v>0</v>
      </c>
      <c r="T24" s="81">
        <f>IF('C-MNS'!T24="NS",100,IF('C-MNS'!T24="N",10,IF('C-MNS'!T24="c",1,0)))</f>
        <v>0</v>
      </c>
      <c r="U24" s="81">
        <f>IF('C-MNS'!U24="NS",100,IF('C-MNS'!U24="N",10,IF('C-MNS'!U24="c",1,0)))</f>
        <v>0</v>
      </c>
      <c r="V24" s="81">
        <f>IF('C-MNS'!V24="NS",100,IF('C-MNS'!V24="N",10,IF('C-MNS'!V24="c",1,0)))</f>
        <v>0</v>
      </c>
      <c r="W24" s="81">
        <f>IF('C-MNS'!W24="NS",100,IF('C-MNS'!W24="N",10,IF('C-MNS'!W24="c",1,0)))</f>
        <v>0</v>
      </c>
      <c r="X24" s="81">
        <f>IF('C-MNS'!X24="NS",100,IF('C-MNS'!X24="N",10,IF('C-MNS'!X24="c",1,0)))</f>
        <v>0</v>
      </c>
      <c r="Y24" s="81">
        <f>IF('C-MNS'!Y24="NS",100,IF('C-MNS'!Y24="N",10,IF('C-MNS'!Y24="c",1,0)))</f>
        <v>0</v>
      </c>
      <c r="Z24" s="81">
        <f>IF('C-MNS'!Z24="NS",100,IF('C-MNS'!Z24="N",10,IF('C-MNS'!Z24="c",1,0)))</f>
        <v>0</v>
      </c>
      <c r="AA24" s="81">
        <f>IF('C-MNS'!AA24="NS",100,IF('C-MNS'!AA24="N",10,IF('C-MNS'!AA24="c",1,0)))</f>
        <v>0</v>
      </c>
      <c r="AB24" s="81">
        <f>IF('C-MNS'!AB24="NS",100,IF('C-MNS'!AB24="N",10,IF('C-MNS'!AB24="c",1,0)))</f>
        <v>0</v>
      </c>
      <c r="AC24" s="81">
        <f>IF('C-MNS'!AC24="NS",100,IF('C-MNS'!AC24="N",10,IF('C-MNS'!AC24="c",1,0)))</f>
        <v>100</v>
      </c>
      <c r="AD24" s="81">
        <f>IF('C-MNS'!AD24="NS",100,IF('C-MNS'!AD24="N",10,IF('C-MNS'!AD24="c",1,0)))</f>
        <v>0</v>
      </c>
      <c r="AE24" s="81">
        <f>IF('C-MNS'!AE24="NS",100,IF('C-MNS'!AE24="N",10,IF('C-MNS'!AE24="c",1,0)))</f>
        <v>0</v>
      </c>
      <c r="AF24" s="81">
        <f>IF('C-MNS'!AF24="NS",100,IF('C-MNS'!AF24="N",10,IF('C-MNS'!AF24="c",1,0)))</f>
        <v>0</v>
      </c>
      <c r="AG24" s="81">
        <f>IF('C-MNS'!AG24="NS",100,IF('C-MNS'!AG24="N",10,IF('C-MNS'!AG24="c",1,0)))</f>
        <v>0</v>
      </c>
      <c r="AH24" s="81">
        <f>IF('C-MNS'!AH24="NS",100,IF('C-MNS'!AH24="N",10,IF('C-MNS'!AH24="c",1,0)))</f>
        <v>0</v>
      </c>
      <c r="AI24" s="81">
        <f>IF('C-MNS'!AI24="NS",100,IF('C-MNS'!AI24="N",10,IF('C-MNS'!AI24="c",1,0)))</f>
        <v>100</v>
      </c>
      <c r="AJ24" s="81">
        <f>IF('C-MNS'!AJ24="NS",100,IF('C-MNS'!AJ24="N",10,IF('C-MNS'!AJ24="c",1,0)))</f>
        <v>0</v>
      </c>
      <c r="AK24" s="81">
        <f>IF('C-MNS'!AK24="NS",100,IF('C-MNS'!AK24="N",10,IF('C-MNS'!AK24="c",1,0)))</f>
        <v>0</v>
      </c>
      <c r="AL24" s="81">
        <f>IF('C-MNS'!AL24="NS",100,IF('C-MNS'!AL24="N",10,IF('C-MNS'!AL24="c",1,0)))</f>
        <v>0</v>
      </c>
      <c r="AM24" s="81">
        <f>IF('C-MNS'!AM24="NS",100,IF('C-MNS'!AM24="N",10,IF('C-MNS'!AM24="c",1,0)))</f>
        <v>0</v>
      </c>
      <c r="AN24" s="81">
        <f>IF('C-MNS'!AN24="NS",100,IF('C-MNS'!AN24="N",10,IF('C-MNS'!AN24="c",1,0)))</f>
        <v>0</v>
      </c>
      <c r="AO24" s="81">
        <f>IF('C-MNS'!AO24="NS",100,IF('C-MNS'!AO24="N",10,IF('C-MNS'!AO24="c",1,0)))</f>
        <v>0</v>
      </c>
      <c r="AP24" s="81">
        <f>IF('C-MNS'!AP24="NS",100,IF('C-MNS'!AP24="N",10,IF('C-MNS'!AP24="c",1,0)))</f>
        <v>0</v>
      </c>
      <c r="AQ24" s="81">
        <f>IF('C-MNS'!AQ24="NS",100,IF('C-MNS'!AQ24="N",10,IF('C-MNS'!AQ24="c",1,0)))</f>
        <v>0</v>
      </c>
      <c r="AR24" s="81">
        <f>IF('C-MNS'!AR24="NS",100,IF('C-MNS'!AR24="N",10,IF('C-MNS'!AR24="c",1,0)))</f>
        <v>0</v>
      </c>
      <c r="AS24" s="81">
        <f>IF('C-MNS'!AS24="NS",100,IF('C-MNS'!AS24="N",10,IF('C-MNS'!AS24="c",1,0)))</f>
        <v>0</v>
      </c>
      <c r="AT24" s="81">
        <f>IF('C-MNS'!AT24="NS",100,IF('C-MNS'!AT24="N",10,IF('C-MNS'!AT24="c",1,0)))</f>
        <v>0</v>
      </c>
      <c r="AU24" s="81">
        <f>IF('C-MNS'!AU24="NS",100,IF('C-MNS'!AU24="N",10,IF('C-MNS'!AU24="c",1,0)))</f>
        <v>10</v>
      </c>
      <c r="AV24" s="81">
        <f>IF('C-MNS'!AV24="NS",100,IF('C-MNS'!AV24="N",10,IF('C-MNS'!AV24="c",1,0)))</f>
        <v>0</v>
      </c>
      <c r="AW24" s="81">
        <f>IF('C-MNS'!AW24="NS",100,IF('C-MNS'!AW24="N",10,IF('C-MNS'!AW24="c",1,0)))</f>
        <v>0</v>
      </c>
      <c r="AX24" s="81">
        <f>IF('C-MNS'!AX24="NS",100,IF('C-MNS'!AX24="N",10,IF('C-MNS'!AX24="c",1,0)))</f>
        <v>0</v>
      </c>
      <c r="AY24" s="81">
        <f>IF('C-MNS'!AY24="NS",100,IF('C-MNS'!AY24="N",10,IF('C-MNS'!AY24="c",1,0)))</f>
        <v>0</v>
      </c>
      <c r="AZ24" s="91">
        <f t="shared" si="3"/>
        <v>210</v>
      </c>
      <c r="BA24" s="91">
        <f t="shared" si="0"/>
        <v>2</v>
      </c>
      <c r="BB24" s="91">
        <f t="shared" si="1"/>
        <v>1</v>
      </c>
      <c r="BC24" s="91">
        <f t="shared" si="2"/>
        <v>0</v>
      </c>
    </row>
    <row r="25" spans="1:55" ht="15.75" customHeight="1">
      <c r="A25" s="525"/>
      <c r="B25" s="457"/>
      <c r="C25" s="457"/>
      <c r="D25" s="516"/>
      <c r="E25" s="76" t="s">
        <v>375</v>
      </c>
      <c r="F25" s="13" t="s">
        <v>402</v>
      </c>
      <c r="G25" s="81">
        <f>IF('C-MNS'!G25="NS",100,IF('C-MNS'!G25="N",10,IF('C-MNS'!G25="c",1,0)))</f>
        <v>0</v>
      </c>
      <c r="H25" s="81">
        <f>IF('C-MNS'!H25="NS",100,IF('C-MNS'!H25="N",10,IF('C-MNS'!H25="c",1,0)))</f>
        <v>0</v>
      </c>
      <c r="I25" s="81">
        <f>IF('C-MNS'!I25="NS",100,IF('C-MNS'!I25="N",10,IF('C-MNS'!I25="c",1,0)))</f>
        <v>0</v>
      </c>
      <c r="J25" s="81">
        <f>IF('C-MNS'!J25="NS",100,IF('C-MNS'!J25="N",10,IF('C-MNS'!J25="c",1,0)))</f>
        <v>0</v>
      </c>
      <c r="K25" s="81">
        <f>IF('C-MNS'!K25="NS",100,IF('C-MNS'!K25="N",10,IF('C-MNS'!K25="c",1,0)))</f>
        <v>0</v>
      </c>
      <c r="L25" s="81">
        <f>IF('C-MNS'!L25="NS",100,IF('C-MNS'!L25="N",10,IF('C-MNS'!L25="c",1,0)))</f>
        <v>0</v>
      </c>
      <c r="M25" s="81">
        <f>IF('C-MNS'!M25="NS",100,IF('C-MNS'!M25="N",10,IF('C-MNS'!M25="c",1,0)))</f>
        <v>0</v>
      </c>
      <c r="N25" s="81">
        <f>IF('C-MNS'!N25="NS",100,IF('C-MNS'!N25="N",10,IF('C-MNS'!N25="c",1,0)))</f>
        <v>0</v>
      </c>
      <c r="O25" s="81">
        <f>IF('C-MNS'!O25="NS",100,IF('C-MNS'!O25="N",10,IF('C-MNS'!O25="c",1,0)))</f>
        <v>0</v>
      </c>
      <c r="P25" s="81">
        <f>IF('C-MNS'!P25="NS",100,IF('C-MNS'!P25="N",10,IF('C-MNS'!P25="c",1,0)))</f>
        <v>0</v>
      </c>
      <c r="Q25" s="81">
        <f>IF('C-MNS'!Q25="NS",100,IF('C-MNS'!Q25="N",10,IF('C-MNS'!Q25="c",1,0)))</f>
        <v>0</v>
      </c>
      <c r="R25" s="81">
        <f>IF('C-MNS'!R25="NS",100,IF('C-MNS'!R25="N",10,IF('C-MNS'!R25="c",1,0)))</f>
        <v>0</v>
      </c>
      <c r="S25" s="81">
        <f>IF('C-MNS'!S25="NS",100,IF('C-MNS'!S25="N",10,IF('C-MNS'!S25="c",1,0)))</f>
        <v>0</v>
      </c>
      <c r="T25" s="81">
        <f>IF('C-MNS'!T25="NS",100,IF('C-MNS'!T25="N",10,IF('C-MNS'!T25="c",1,0)))</f>
        <v>0</v>
      </c>
      <c r="U25" s="81">
        <f>IF('C-MNS'!U25="NS",100,IF('C-MNS'!U25="N",10,IF('C-MNS'!U25="c",1,0)))</f>
        <v>0</v>
      </c>
      <c r="V25" s="81">
        <f>IF('C-MNS'!V25="NS",100,IF('C-MNS'!V25="N",10,IF('C-MNS'!V25="c",1,0)))</f>
        <v>0</v>
      </c>
      <c r="W25" s="81">
        <f>IF('C-MNS'!W25="NS",100,IF('C-MNS'!W25="N",10,IF('C-MNS'!W25="c",1,0)))</f>
        <v>0</v>
      </c>
      <c r="X25" s="81">
        <f>IF('C-MNS'!X25="NS",100,IF('C-MNS'!X25="N",10,IF('C-MNS'!X25="c",1,0)))</f>
        <v>0</v>
      </c>
      <c r="Y25" s="81">
        <f>IF('C-MNS'!Y25="NS",100,IF('C-MNS'!Y25="N",10,IF('C-MNS'!Y25="c",1,0)))</f>
        <v>0</v>
      </c>
      <c r="Z25" s="81">
        <f>IF('C-MNS'!Z25="NS",100,IF('C-MNS'!Z25="N",10,IF('C-MNS'!Z25="c",1,0)))</f>
        <v>0</v>
      </c>
      <c r="AA25" s="81">
        <f>IF('C-MNS'!AA25="NS",100,IF('C-MNS'!AA25="N",10,IF('C-MNS'!AA25="c",1,0)))</f>
        <v>0</v>
      </c>
      <c r="AB25" s="81">
        <f>IF('C-MNS'!AB25="NS",100,IF('C-MNS'!AB25="N",10,IF('C-MNS'!AB25="c",1,0)))</f>
        <v>0</v>
      </c>
      <c r="AC25" s="81">
        <f>IF('C-MNS'!AC25="NS",100,IF('C-MNS'!AC25="N",10,IF('C-MNS'!AC25="c",1,0)))</f>
        <v>0</v>
      </c>
      <c r="AD25" s="81">
        <f>IF('C-MNS'!AD25="NS",100,IF('C-MNS'!AD25="N",10,IF('C-MNS'!AD25="c",1,0)))</f>
        <v>0</v>
      </c>
      <c r="AE25" s="81">
        <f>IF('C-MNS'!AE25="NS",100,IF('C-MNS'!AE25="N",10,IF('C-MNS'!AE25="c",1,0)))</f>
        <v>0</v>
      </c>
      <c r="AF25" s="81">
        <f>IF('C-MNS'!AF25="NS",100,IF('C-MNS'!AF25="N",10,IF('C-MNS'!AF25="c",1,0)))</f>
        <v>0</v>
      </c>
      <c r="AG25" s="81">
        <f>IF('C-MNS'!AG25="NS",100,IF('C-MNS'!AG25="N",10,IF('C-MNS'!AG25="c",1,0)))</f>
        <v>0</v>
      </c>
      <c r="AH25" s="81">
        <f>IF('C-MNS'!AH25="NS",100,IF('C-MNS'!AH25="N",10,IF('C-MNS'!AH25="c",1,0)))</f>
        <v>0</v>
      </c>
      <c r="AI25" s="81">
        <f>IF('C-MNS'!AI25="NS",100,IF('C-MNS'!AI25="N",10,IF('C-MNS'!AI25="c",1,0)))</f>
        <v>0</v>
      </c>
      <c r="AJ25" s="81">
        <f>IF('C-MNS'!AJ25="NS",100,IF('C-MNS'!AJ25="N",10,IF('C-MNS'!AJ25="c",1,0)))</f>
        <v>0</v>
      </c>
      <c r="AK25" s="81">
        <f>IF('C-MNS'!AK25="NS",100,IF('C-MNS'!AK25="N",10,IF('C-MNS'!AK25="c",1,0)))</f>
        <v>0</v>
      </c>
      <c r="AL25" s="81">
        <f>IF('C-MNS'!AL25="NS",100,IF('C-MNS'!AL25="N",10,IF('C-MNS'!AL25="c",1,0)))</f>
        <v>0</v>
      </c>
      <c r="AM25" s="81">
        <f>IF('C-MNS'!AM25="NS",100,IF('C-MNS'!AM25="N",10,IF('C-MNS'!AM25="c",1,0)))</f>
        <v>0</v>
      </c>
      <c r="AN25" s="81">
        <f>IF('C-MNS'!AN25="NS",100,IF('C-MNS'!AN25="N",10,IF('C-MNS'!AN25="c",1,0)))</f>
        <v>0</v>
      </c>
      <c r="AO25" s="81">
        <f>IF('C-MNS'!AO25="NS",100,IF('C-MNS'!AO25="N",10,IF('C-MNS'!AO25="c",1,0)))</f>
        <v>0</v>
      </c>
      <c r="AP25" s="81">
        <f>IF('C-MNS'!AP25="NS",100,IF('C-MNS'!AP25="N",10,IF('C-MNS'!AP25="c",1,0)))</f>
        <v>0</v>
      </c>
      <c r="AQ25" s="81">
        <f>IF('C-MNS'!AQ25="NS",100,IF('C-MNS'!AQ25="N",10,IF('C-MNS'!AQ25="c",1,0)))</f>
        <v>0</v>
      </c>
      <c r="AR25" s="81">
        <f>IF('C-MNS'!AR25="NS",100,IF('C-MNS'!AR25="N",10,IF('C-MNS'!AR25="c",1,0)))</f>
        <v>0</v>
      </c>
      <c r="AS25" s="81">
        <f>IF('C-MNS'!AS25="NS",100,IF('C-MNS'!AS25="N",10,IF('C-MNS'!AS25="c",1,0)))</f>
        <v>1</v>
      </c>
      <c r="AT25" s="81">
        <f>IF('C-MNS'!AT25="NS",100,IF('C-MNS'!AT25="N",10,IF('C-MNS'!AT25="c",1,0)))</f>
        <v>0</v>
      </c>
      <c r="AU25" s="81">
        <f>IF('C-MNS'!AU25="NS",100,IF('C-MNS'!AU25="N",10,IF('C-MNS'!AU25="c",1,0)))</f>
        <v>0</v>
      </c>
      <c r="AV25" s="81">
        <f>IF('C-MNS'!AV25="NS",100,IF('C-MNS'!AV25="N",10,IF('C-MNS'!AV25="c",1,0)))</f>
        <v>100</v>
      </c>
      <c r="AW25" s="81">
        <f>IF('C-MNS'!AW25="NS",100,IF('C-MNS'!AW25="N",10,IF('C-MNS'!AW25="c",1,0)))</f>
        <v>0</v>
      </c>
      <c r="AX25" s="81">
        <f>IF('C-MNS'!AX25="NS",100,IF('C-MNS'!AX25="N",10,IF('C-MNS'!AX25="c",1,0)))</f>
        <v>0</v>
      </c>
      <c r="AY25" s="81">
        <f>IF('C-MNS'!AY25="NS",100,IF('C-MNS'!AY25="N",10,IF('C-MNS'!AY25="c",1,0)))</f>
        <v>100</v>
      </c>
      <c r="AZ25" s="91">
        <f t="shared" si="3"/>
        <v>201</v>
      </c>
      <c r="BA25" s="91">
        <f t="shared" si="0"/>
        <v>2</v>
      </c>
      <c r="BB25" s="91">
        <f t="shared" si="1"/>
        <v>0</v>
      </c>
      <c r="BC25" s="91">
        <f t="shared" si="2"/>
        <v>1</v>
      </c>
    </row>
    <row r="26" spans="1:55" ht="15.75" customHeight="1">
      <c r="A26" s="525"/>
      <c r="B26" s="458"/>
      <c r="C26" s="458"/>
      <c r="D26" s="517"/>
      <c r="E26" s="83" t="s">
        <v>377</v>
      </c>
      <c r="F26" s="8" t="s">
        <v>403</v>
      </c>
      <c r="G26" s="81">
        <f>IF('C-MNS'!G26="NS",100,IF('C-MNS'!G26="N",10,IF('C-MNS'!G26="c",1,0)))</f>
        <v>0</v>
      </c>
      <c r="H26" s="81">
        <f>IF('C-MNS'!H26="NS",100,IF('C-MNS'!H26="N",10,IF('C-MNS'!H26="c",1,0)))</f>
        <v>0</v>
      </c>
      <c r="I26" s="81">
        <f>IF('C-MNS'!I26="NS",100,IF('C-MNS'!I26="N",10,IF('C-MNS'!I26="c",1,0)))</f>
        <v>0</v>
      </c>
      <c r="J26" s="81">
        <f>IF('C-MNS'!J26="NS",100,IF('C-MNS'!J26="N",10,IF('C-MNS'!J26="c",1,0)))</f>
        <v>0</v>
      </c>
      <c r="K26" s="81">
        <f>IF('C-MNS'!K26="NS",100,IF('C-MNS'!K26="N",10,IF('C-MNS'!K26="c",1,0)))</f>
        <v>0</v>
      </c>
      <c r="L26" s="81">
        <f>IF('C-MNS'!L26="NS",100,IF('C-MNS'!L26="N",10,IF('C-MNS'!L26="c",1,0)))</f>
        <v>0</v>
      </c>
      <c r="M26" s="81">
        <f>IF('C-MNS'!M26="NS",100,IF('C-MNS'!M26="N",10,IF('C-MNS'!M26="c",1,0)))</f>
        <v>0</v>
      </c>
      <c r="N26" s="81">
        <f>IF('C-MNS'!N26="NS",100,IF('C-MNS'!N26="N",10,IF('C-MNS'!N26="c",1,0)))</f>
        <v>0</v>
      </c>
      <c r="O26" s="81">
        <f>IF('C-MNS'!O26="NS",100,IF('C-MNS'!O26="N",10,IF('C-MNS'!O26="c",1,0)))</f>
        <v>0</v>
      </c>
      <c r="P26" s="81">
        <f>IF('C-MNS'!P26="NS",100,IF('C-MNS'!P26="N",10,IF('C-MNS'!P26="c",1,0)))</f>
        <v>0</v>
      </c>
      <c r="Q26" s="81">
        <f>IF('C-MNS'!Q26="NS",100,IF('C-MNS'!Q26="N",10,IF('C-MNS'!Q26="c",1,0)))</f>
        <v>0</v>
      </c>
      <c r="R26" s="81">
        <f>IF('C-MNS'!R26="NS",100,IF('C-MNS'!R26="N",10,IF('C-MNS'!R26="c",1,0)))</f>
        <v>0</v>
      </c>
      <c r="S26" s="81">
        <f>IF('C-MNS'!S26="NS",100,IF('C-MNS'!S26="N",10,IF('C-MNS'!S26="c",1,0)))</f>
        <v>0</v>
      </c>
      <c r="T26" s="81">
        <f>IF('C-MNS'!T26="NS",100,IF('C-MNS'!T26="N",10,IF('C-MNS'!T26="c",1,0)))</f>
        <v>0</v>
      </c>
      <c r="U26" s="81">
        <f>IF('C-MNS'!U26="NS",100,IF('C-MNS'!U26="N",10,IF('C-MNS'!U26="c",1,0)))</f>
        <v>0</v>
      </c>
      <c r="V26" s="81">
        <f>IF('C-MNS'!V26="NS",100,IF('C-MNS'!V26="N",10,IF('C-MNS'!V26="c",1,0)))</f>
        <v>0</v>
      </c>
      <c r="W26" s="81">
        <f>IF('C-MNS'!W26="NS",100,IF('C-MNS'!W26="N",10,IF('C-MNS'!W26="c",1,0)))</f>
        <v>0</v>
      </c>
      <c r="X26" s="81">
        <f>IF('C-MNS'!X26="NS",100,IF('C-MNS'!X26="N",10,IF('C-MNS'!X26="c",1,0)))</f>
        <v>0</v>
      </c>
      <c r="Y26" s="81">
        <f>IF('C-MNS'!Y26="NS",100,IF('C-MNS'!Y26="N",10,IF('C-MNS'!Y26="c",1,0)))</f>
        <v>0</v>
      </c>
      <c r="Z26" s="81">
        <f>IF('C-MNS'!Z26="NS",100,IF('C-MNS'!Z26="N",10,IF('C-MNS'!Z26="c",1,0)))</f>
        <v>0</v>
      </c>
      <c r="AA26" s="81">
        <f>IF('C-MNS'!AA26="NS",100,IF('C-MNS'!AA26="N",10,IF('C-MNS'!AA26="c",1,0)))</f>
        <v>0</v>
      </c>
      <c r="AB26" s="81">
        <f>IF('C-MNS'!AB26="NS",100,IF('C-MNS'!AB26="N",10,IF('C-MNS'!AB26="c",1,0)))</f>
        <v>0</v>
      </c>
      <c r="AC26" s="81">
        <f>IF('C-MNS'!AC26="NS",100,IF('C-MNS'!AC26="N",10,IF('C-MNS'!AC26="c",1,0)))</f>
        <v>0</v>
      </c>
      <c r="AD26" s="81">
        <f>IF('C-MNS'!AD26="NS",100,IF('C-MNS'!AD26="N",10,IF('C-MNS'!AD26="c",1,0)))</f>
        <v>0</v>
      </c>
      <c r="AE26" s="81">
        <f>IF('C-MNS'!AE26="NS",100,IF('C-MNS'!AE26="N",10,IF('C-MNS'!AE26="c",1,0)))</f>
        <v>0</v>
      </c>
      <c r="AF26" s="81">
        <f>IF('C-MNS'!AF26="NS",100,IF('C-MNS'!AF26="N",10,IF('C-MNS'!AF26="c",1,0)))</f>
        <v>0</v>
      </c>
      <c r="AG26" s="81">
        <f>IF('C-MNS'!AG26="NS",100,IF('C-MNS'!AG26="N",10,IF('C-MNS'!AG26="c",1,0)))</f>
        <v>0</v>
      </c>
      <c r="AH26" s="81">
        <f>IF('C-MNS'!AH26="NS",100,IF('C-MNS'!AH26="N",10,IF('C-MNS'!AH26="c",1,0)))</f>
        <v>0</v>
      </c>
      <c r="AI26" s="81">
        <f>IF('C-MNS'!AI26="NS",100,IF('C-MNS'!AI26="N",10,IF('C-MNS'!AI26="c",1,0)))</f>
        <v>0</v>
      </c>
      <c r="AJ26" s="81">
        <f>IF('C-MNS'!AJ26="NS",100,IF('C-MNS'!AJ26="N",10,IF('C-MNS'!AJ26="c",1,0)))</f>
        <v>0</v>
      </c>
      <c r="AK26" s="81">
        <f>IF('C-MNS'!AK26="NS",100,IF('C-MNS'!AK26="N",10,IF('C-MNS'!AK26="c",1,0)))</f>
        <v>0</v>
      </c>
      <c r="AL26" s="81">
        <f>IF('C-MNS'!AL26="NS",100,IF('C-MNS'!AL26="N",10,IF('C-MNS'!AL26="c",1,0)))</f>
        <v>0</v>
      </c>
      <c r="AM26" s="81">
        <f>IF('C-MNS'!AM26="NS",100,IF('C-MNS'!AM26="N",10,IF('C-MNS'!AM26="c",1,0)))</f>
        <v>0</v>
      </c>
      <c r="AN26" s="81">
        <f>IF('C-MNS'!AN26="NS",100,IF('C-MNS'!AN26="N",10,IF('C-MNS'!AN26="c",1,0)))</f>
        <v>0</v>
      </c>
      <c r="AO26" s="81">
        <f>IF('C-MNS'!AO26="NS",100,IF('C-MNS'!AO26="N",10,IF('C-MNS'!AO26="c",1,0)))</f>
        <v>0</v>
      </c>
      <c r="AP26" s="81">
        <f>IF('C-MNS'!AP26="NS",100,IF('C-MNS'!AP26="N",10,IF('C-MNS'!AP26="c",1,0)))</f>
        <v>0</v>
      </c>
      <c r="AQ26" s="81">
        <f>IF('C-MNS'!AQ26="NS",100,IF('C-MNS'!AQ26="N",10,IF('C-MNS'!AQ26="c",1,0)))</f>
        <v>0</v>
      </c>
      <c r="AR26" s="81">
        <f>IF('C-MNS'!AR26="NS",100,IF('C-MNS'!AR26="N",10,IF('C-MNS'!AR26="c",1,0)))</f>
        <v>0</v>
      </c>
      <c r="AS26" s="81">
        <f>IF('C-MNS'!AS26="NS",100,IF('C-MNS'!AS26="N",10,IF('C-MNS'!AS26="c",1,0)))</f>
        <v>1</v>
      </c>
      <c r="AT26" s="81">
        <f>IF('C-MNS'!AT26="NS",100,IF('C-MNS'!AT26="N",10,IF('C-MNS'!AT26="c",1,0)))</f>
        <v>0</v>
      </c>
      <c r="AU26" s="81">
        <f>IF('C-MNS'!AU26="NS",100,IF('C-MNS'!AU26="N",10,IF('C-MNS'!AU26="c",1,0)))</f>
        <v>0</v>
      </c>
      <c r="AV26" s="81">
        <f>IF('C-MNS'!AV26="NS",100,IF('C-MNS'!AV26="N",10,IF('C-MNS'!AV26="c",1,0)))</f>
        <v>0</v>
      </c>
      <c r="AW26" s="81">
        <f>IF('C-MNS'!AW26="NS",100,IF('C-MNS'!AW26="N",10,IF('C-MNS'!AW26="c",1,0)))</f>
        <v>0</v>
      </c>
      <c r="AX26" s="81">
        <f>IF('C-MNS'!AX26="NS",100,IF('C-MNS'!AX26="N",10,IF('C-MNS'!AX26="c",1,0)))</f>
        <v>0</v>
      </c>
      <c r="AY26" s="81">
        <f>IF('C-MNS'!AY26="NS",100,IF('C-MNS'!AY26="N",10,IF('C-MNS'!AY26="c",1,0)))</f>
        <v>100</v>
      </c>
      <c r="AZ26" s="91">
        <f t="shared" si="3"/>
        <v>101</v>
      </c>
      <c r="BA26" s="91">
        <f t="shared" si="0"/>
        <v>1</v>
      </c>
      <c r="BB26" s="91">
        <f t="shared" si="1"/>
        <v>0</v>
      </c>
      <c r="BC26" s="91">
        <f t="shared" si="2"/>
        <v>1</v>
      </c>
    </row>
    <row r="27" spans="1:55" ht="15.75" customHeight="1">
      <c r="A27" s="525"/>
      <c r="B27" s="508" t="s">
        <v>337</v>
      </c>
      <c r="C27" s="508" t="s">
        <v>404</v>
      </c>
      <c r="D27" s="518" t="s">
        <v>106</v>
      </c>
      <c r="E27" s="76" t="s">
        <v>373</v>
      </c>
      <c r="F27" s="13" t="s">
        <v>405</v>
      </c>
      <c r="G27" s="81">
        <f>IF('C-MNS'!G27="NS",100,IF('C-MNS'!G27="N",10,IF('C-MNS'!G27="c",1,0)))</f>
        <v>0</v>
      </c>
      <c r="H27" s="81">
        <f>IF('C-MNS'!H27="NS",100,IF('C-MNS'!H27="N",10,IF('C-MNS'!H27="c",1,0)))</f>
        <v>0</v>
      </c>
      <c r="I27" s="81">
        <f>IF('C-MNS'!I27="NS",100,IF('C-MNS'!I27="N",10,IF('C-MNS'!I27="c",1,0)))</f>
        <v>0</v>
      </c>
      <c r="J27" s="81">
        <f>IF('C-MNS'!J27="NS",100,IF('C-MNS'!J27="N",10,IF('C-MNS'!J27="c",1,0)))</f>
        <v>0</v>
      </c>
      <c r="K27" s="81">
        <f>IF('C-MNS'!K27="NS",100,IF('C-MNS'!K27="N",10,IF('C-MNS'!K27="c",1,0)))</f>
        <v>0</v>
      </c>
      <c r="L27" s="81">
        <f>IF('C-MNS'!L27="NS",100,IF('C-MNS'!L27="N",10,IF('C-MNS'!L27="c",1,0)))</f>
        <v>0</v>
      </c>
      <c r="M27" s="81">
        <f>IF('C-MNS'!M27="NS",100,IF('C-MNS'!M27="N",10,IF('C-MNS'!M27="c",1,0)))</f>
        <v>0</v>
      </c>
      <c r="N27" s="81">
        <f>IF('C-MNS'!N27="NS",100,IF('C-MNS'!N27="N",10,IF('C-MNS'!N27="c",1,0)))</f>
        <v>0</v>
      </c>
      <c r="O27" s="81">
        <f>IF('C-MNS'!O27="NS",100,IF('C-MNS'!O27="N",10,IF('C-MNS'!O27="c",1,0)))</f>
        <v>0</v>
      </c>
      <c r="P27" s="81">
        <f>IF('C-MNS'!P27="NS",100,IF('C-MNS'!P27="N",10,IF('C-MNS'!P27="c",1,0)))</f>
        <v>0</v>
      </c>
      <c r="Q27" s="81">
        <f>IF('C-MNS'!Q27="NS",100,IF('C-MNS'!Q27="N",10,IF('C-MNS'!Q27="c",1,0)))</f>
        <v>0</v>
      </c>
      <c r="R27" s="81">
        <f>IF('C-MNS'!R27="NS",100,IF('C-MNS'!R27="N",10,IF('C-MNS'!R27="c",1,0)))</f>
        <v>0</v>
      </c>
      <c r="S27" s="81">
        <f>IF('C-MNS'!S27="NS",100,IF('C-MNS'!S27="N",10,IF('C-MNS'!S27="c",1,0)))</f>
        <v>0</v>
      </c>
      <c r="T27" s="81">
        <f>IF('C-MNS'!T27="NS",100,IF('C-MNS'!T27="N",10,IF('C-MNS'!T27="c",1,0)))</f>
        <v>0</v>
      </c>
      <c r="U27" s="81">
        <f>IF('C-MNS'!U27="NS",100,IF('C-MNS'!U27="N",10,IF('C-MNS'!U27="c",1,0)))</f>
        <v>0</v>
      </c>
      <c r="V27" s="81">
        <f>IF('C-MNS'!V27="NS",100,IF('C-MNS'!V27="N",10,IF('C-MNS'!V27="c",1,0)))</f>
        <v>0</v>
      </c>
      <c r="W27" s="81">
        <f>IF('C-MNS'!W27="NS",100,IF('C-MNS'!W27="N",10,IF('C-MNS'!W27="c",1,0)))</f>
        <v>0</v>
      </c>
      <c r="X27" s="81">
        <f>IF('C-MNS'!X27="NS",100,IF('C-MNS'!X27="N",10,IF('C-MNS'!X27="c",1,0)))</f>
        <v>0</v>
      </c>
      <c r="Y27" s="81">
        <f>IF('C-MNS'!Y27="NS",100,IF('C-MNS'!Y27="N",10,IF('C-MNS'!Y27="c",1,0)))</f>
        <v>0</v>
      </c>
      <c r="Z27" s="81">
        <f>IF('C-MNS'!Z27="NS",100,IF('C-MNS'!Z27="N",10,IF('C-MNS'!Z27="c",1,0)))</f>
        <v>0</v>
      </c>
      <c r="AA27" s="81">
        <f>IF('C-MNS'!AA27="NS",100,IF('C-MNS'!AA27="N",10,IF('C-MNS'!AA27="c",1,0)))</f>
        <v>0</v>
      </c>
      <c r="AB27" s="81">
        <f>IF('C-MNS'!AB27="NS",100,IF('C-MNS'!AB27="N",10,IF('C-MNS'!AB27="c",1,0)))</f>
        <v>0</v>
      </c>
      <c r="AC27" s="81">
        <f>IF('C-MNS'!AC27="NS",100,IF('C-MNS'!AC27="N",10,IF('C-MNS'!AC27="c",1,0)))</f>
        <v>0</v>
      </c>
      <c r="AD27" s="81">
        <f>IF('C-MNS'!AD27="NS",100,IF('C-MNS'!AD27="N",10,IF('C-MNS'!AD27="c",1,0)))</f>
        <v>0</v>
      </c>
      <c r="AE27" s="81">
        <f>IF('C-MNS'!AE27="NS",100,IF('C-MNS'!AE27="N",10,IF('C-MNS'!AE27="c",1,0)))</f>
        <v>0</v>
      </c>
      <c r="AF27" s="81">
        <f>IF('C-MNS'!AF27="NS",100,IF('C-MNS'!AF27="N",10,IF('C-MNS'!AF27="c",1,0)))</f>
        <v>0</v>
      </c>
      <c r="AG27" s="81">
        <f>IF('C-MNS'!AG27="NS",100,IF('C-MNS'!AG27="N",10,IF('C-MNS'!AG27="c",1,0)))</f>
        <v>0</v>
      </c>
      <c r="AH27" s="81">
        <f>IF('C-MNS'!AH27="NS",100,IF('C-MNS'!AH27="N",10,IF('C-MNS'!AH27="c",1,0)))</f>
        <v>0</v>
      </c>
      <c r="AI27" s="81">
        <f>IF('C-MNS'!AI27="NS",100,IF('C-MNS'!AI27="N",10,IF('C-MNS'!AI27="c",1,0)))</f>
        <v>0</v>
      </c>
      <c r="AJ27" s="81">
        <f>IF('C-MNS'!AJ27="NS",100,IF('C-MNS'!AJ27="N",10,IF('C-MNS'!AJ27="c",1,0)))</f>
        <v>0</v>
      </c>
      <c r="AK27" s="81">
        <f>IF('C-MNS'!AK27="NS",100,IF('C-MNS'!AK27="N",10,IF('C-MNS'!AK27="c",1,0)))</f>
        <v>0</v>
      </c>
      <c r="AL27" s="81">
        <f>IF('C-MNS'!AL27="NS",100,IF('C-MNS'!AL27="N",10,IF('C-MNS'!AL27="c",1,0)))</f>
        <v>0</v>
      </c>
      <c r="AM27" s="81">
        <f>IF('C-MNS'!AM27="NS",100,IF('C-MNS'!AM27="N",10,IF('C-MNS'!AM27="c",1,0)))</f>
        <v>0</v>
      </c>
      <c r="AN27" s="81">
        <f>IF('C-MNS'!AN27="NS",100,IF('C-MNS'!AN27="N",10,IF('C-MNS'!AN27="c",1,0)))</f>
        <v>0</v>
      </c>
      <c r="AO27" s="81">
        <f>IF('C-MNS'!AO27="NS",100,IF('C-MNS'!AO27="N",10,IF('C-MNS'!AO27="c",1,0)))</f>
        <v>0</v>
      </c>
      <c r="AP27" s="81">
        <f>IF('C-MNS'!AP27="NS",100,IF('C-MNS'!AP27="N",10,IF('C-MNS'!AP27="c",1,0)))</f>
        <v>0</v>
      </c>
      <c r="AQ27" s="81">
        <f>IF('C-MNS'!AQ27="NS",100,IF('C-MNS'!AQ27="N",10,IF('C-MNS'!AQ27="c",1,0)))</f>
        <v>0</v>
      </c>
      <c r="AR27" s="81">
        <f>IF('C-MNS'!AR27="NS",100,IF('C-MNS'!AR27="N",10,IF('C-MNS'!AR27="c",1,0)))</f>
        <v>0</v>
      </c>
      <c r="AS27" s="81">
        <f>IF('C-MNS'!AS27="NS",100,IF('C-MNS'!AS27="N",10,IF('C-MNS'!AS27="c",1,0)))</f>
        <v>0</v>
      </c>
      <c r="AT27" s="81">
        <f>IF('C-MNS'!AT27="NS",100,IF('C-MNS'!AT27="N",10,IF('C-MNS'!AT27="c",1,0)))</f>
        <v>0</v>
      </c>
      <c r="AU27" s="81">
        <f>IF('C-MNS'!AU27="NS",100,IF('C-MNS'!AU27="N",10,IF('C-MNS'!AU27="c",1,0)))</f>
        <v>100</v>
      </c>
      <c r="AV27" s="81">
        <f>IF('C-MNS'!AV27="NS",100,IF('C-MNS'!AV27="N",10,IF('C-MNS'!AV27="c",1,0)))</f>
        <v>0</v>
      </c>
      <c r="AW27" s="81">
        <f>IF('C-MNS'!AW27="NS",100,IF('C-MNS'!AW27="N",10,IF('C-MNS'!AW27="c",1,0)))</f>
        <v>0</v>
      </c>
      <c r="AX27" s="81">
        <f>IF('C-MNS'!AX27="NS",100,IF('C-MNS'!AX27="N",10,IF('C-MNS'!AX27="c",1,0)))</f>
        <v>0</v>
      </c>
      <c r="AY27" s="81">
        <f>IF('C-MNS'!AY27="NS",100,IF('C-MNS'!AY27="N",10,IF('C-MNS'!AY27="c",1,0)))</f>
        <v>0</v>
      </c>
      <c r="AZ27" s="91">
        <f t="shared" si="3"/>
        <v>100</v>
      </c>
      <c r="BA27" s="91">
        <f t="shared" si="0"/>
        <v>1</v>
      </c>
      <c r="BB27" s="91">
        <f t="shared" si="1"/>
        <v>0</v>
      </c>
      <c r="BC27" s="91">
        <f t="shared" si="2"/>
        <v>0</v>
      </c>
    </row>
    <row r="28" spans="1:55" ht="15.75" customHeight="1">
      <c r="A28" s="525"/>
      <c r="B28" s="457"/>
      <c r="C28" s="457"/>
      <c r="D28" s="516"/>
      <c r="E28" s="76" t="s">
        <v>375</v>
      </c>
      <c r="F28" s="13" t="s">
        <v>406</v>
      </c>
      <c r="G28" s="81">
        <f>IF('C-MNS'!G28="NS",100,IF('C-MNS'!G28="N",10,IF('C-MNS'!G28="c",1,0)))</f>
        <v>0</v>
      </c>
      <c r="H28" s="81">
        <f>IF('C-MNS'!H28="NS",100,IF('C-MNS'!H28="N",10,IF('C-MNS'!H28="c",1,0)))</f>
        <v>0</v>
      </c>
      <c r="I28" s="81">
        <f>IF('C-MNS'!I28="NS",100,IF('C-MNS'!I28="N",10,IF('C-MNS'!I28="c",1,0)))</f>
        <v>0</v>
      </c>
      <c r="J28" s="81">
        <f>IF('C-MNS'!J28="NS",100,IF('C-MNS'!J28="N",10,IF('C-MNS'!J28="c",1,0)))</f>
        <v>0</v>
      </c>
      <c r="K28" s="81">
        <f>IF('C-MNS'!K28="NS",100,IF('C-MNS'!K28="N",10,IF('C-MNS'!K28="c",1,0)))</f>
        <v>0</v>
      </c>
      <c r="L28" s="81">
        <f>IF('C-MNS'!L28="NS",100,IF('C-MNS'!L28="N",10,IF('C-MNS'!L28="c",1,0)))</f>
        <v>10</v>
      </c>
      <c r="M28" s="81">
        <f>IF('C-MNS'!M28="NS",100,IF('C-MNS'!M28="N",10,IF('C-MNS'!M28="c",1,0)))</f>
        <v>0</v>
      </c>
      <c r="N28" s="81">
        <f>IF('C-MNS'!N28="NS",100,IF('C-MNS'!N28="N",10,IF('C-MNS'!N28="c",1,0)))</f>
        <v>0</v>
      </c>
      <c r="O28" s="81">
        <f>IF('C-MNS'!O28="NS",100,IF('C-MNS'!O28="N",10,IF('C-MNS'!O28="c",1,0)))</f>
        <v>10</v>
      </c>
      <c r="P28" s="81">
        <f>IF('C-MNS'!P28="NS",100,IF('C-MNS'!P28="N",10,IF('C-MNS'!P28="c",1,0)))</f>
        <v>0</v>
      </c>
      <c r="Q28" s="81">
        <f>IF('C-MNS'!Q28="NS",100,IF('C-MNS'!Q28="N",10,IF('C-MNS'!Q28="c",1,0)))</f>
        <v>0</v>
      </c>
      <c r="R28" s="81">
        <f>IF('C-MNS'!R28="NS",100,IF('C-MNS'!R28="N",10,IF('C-MNS'!R28="c",1,0)))</f>
        <v>10</v>
      </c>
      <c r="S28" s="81">
        <f>IF('C-MNS'!S28="NS",100,IF('C-MNS'!S28="N",10,IF('C-MNS'!S28="c",1,0)))</f>
        <v>0</v>
      </c>
      <c r="T28" s="81">
        <f>IF('C-MNS'!T28="NS",100,IF('C-MNS'!T28="N",10,IF('C-MNS'!T28="c",1,0)))</f>
        <v>0</v>
      </c>
      <c r="U28" s="81">
        <f>IF('C-MNS'!U28="NS",100,IF('C-MNS'!U28="N",10,IF('C-MNS'!U28="c",1,0)))</f>
        <v>0</v>
      </c>
      <c r="V28" s="81">
        <f>IF('C-MNS'!V28="NS",100,IF('C-MNS'!V28="N",10,IF('C-MNS'!V28="c",1,0)))</f>
        <v>0</v>
      </c>
      <c r="W28" s="81">
        <f>IF('C-MNS'!W28="NS",100,IF('C-MNS'!W28="N",10,IF('C-MNS'!W28="c",1,0)))</f>
        <v>0</v>
      </c>
      <c r="X28" s="81">
        <f>IF('C-MNS'!X28="NS",100,IF('C-MNS'!X28="N",10,IF('C-MNS'!X28="c",1,0)))</f>
        <v>10</v>
      </c>
      <c r="Y28" s="81">
        <f>IF('C-MNS'!Y28="NS",100,IF('C-MNS'!Y28="N",10,IF('C-MNS'!Y28="c",1,0)))</f>
        <v>0</v>
      </c>
      <c r="Z28" s="81">
        <f>IF('C-MNS'!Z28="NS",100,IF('C-MNS'!Z28="N",10,IF('C-MNS'!Z28="c",1,0)))</f>
        <v>0</v>
      </c>
      <c r="AA28" s="81">
        <f>IF('C-MNS'!AA28="NS",100,IF('C-MNS'!AA28="N",10,IF('C-MNS'!AA28="c",1,0)))</f>
        <v>0</v>
      </c>
      <c r="AB28" s="81">
        <f>IF('C-MNS'!AB28="NS",100,IF('C-MNS'!AB28="N",10,IF('C-MNS'!AB28="c",1,0)))</f>
        <v>0</v>
      </c>
      <c r="AC28" s="81">
        <f>IF('C-MNS'!AC28="NS",100,IF('C-MNS'!AC28="N",10,IF('C-MNS'!AC28="c",1,0)))</f>
        <v>0</v>
      </c>
      <c r="AD28" s="81">
        <f>IF('C-MNS'!AD28="NS",100,IF('C-MNS'!AD28="N",10,IF('C-MNS'!AD28="c",1,0)))</f>
        <v>0</v>
      </c>
      <c r="AE28" s="81">
        <f>IF('C-MNS'!AE28="NS",100,IF('C-MNS'!AE28="N",10,IF('C-MNS'!AE28="c",1,0)))</f>
        <v>0</v>
      </c>
      <c r="AF28" s="81">
        <f>IF('C-MNS'!AF28="NS",100,IF('C-MNS'!AF28="N",10,IF('C-MNS'!AF28="c",1,0)))</f>
        <v>0</v>
      </c>
      <c r="AG28" s="81">
        <f>IF('C-MNS'!AG28="NS",100,IF('C-MNS'!AG28="N",10,IF('C-MNS'!AG28="c",1,0)))</f>
        <v>0</v>
      </c>
      <c r="AH28" s="81">
        <f>IF('C-MNS'!AH28="NS",100,IF('C-MNS'!AH28="N",10,IF('C-MNS'!AH28="c",1,0)))</f>
        <v>0</v>
      </c>
      <c r="AI28" s="81">
        <f>IF('C-MNS'!AI28="NS",100,IF('C-MNS'!AI28="N",10,IF('C-MNS'!AI28="c",1,0)))</f>
        <v>0</v>
      </c>
      <c r="AJ28" s="81">
        <f>IF('C-MNS'!AJ28="NS",100,IF('C-MNS'!AJ28="N",10,IF('C-MNS'!AJ28="c",1,0)))</f>
        <v>0</v>
      </c>
      <c r="AK28" s="81">
        <f>IF('C-MNS'!AK28="NS",100,IF('C-MNS'!AK28="N",10,IF('C-MNS'!AK28="c",1,0)))</f>
        <v>0</v>
      </c>
      <c r="AL28" s="81">
        <f>IF('C-MNS'!AL28="NS",100,IF('C-MNS'!AL28="N",10,IF('C-MNS'!AL28="c",1,0)))</f>
        <v>0</v>
      </c>
      <c r="AM28" s="81">
        <f>IF('C-MNS'!AM28="NS",100,IF('C-MNS'!AM28="N",10,IF('C-MNS'!AM28="c",1,0)))</f>
        <v>0</v>
      </c>
      <c r="AN28" s="81">
        <f>IF('C-MNS'!AN28="NS",100,IF('C-MNS'!AN28="N",10,IF('C-MNS'!AN28="c",1,0)))</f>
        <v>0</v>
      </c>
      <c r="AO28" s="81">
        <f>IF('C-MNS'!AO28="NS",100,IF('C-MNS'!AO28="N",10,IF('C-MNS'!AO28="c",1,0)))</f>
        <v>0</v>
      </c>
      <c r="AP28" s="81">
        <f>IF('C-MNS'!AP28="NS",100,IF('C-MNS'!AP28="N",10,IF('C-MNS'!AP28="c",1,0)))</f>
        <v>0</v>
      </c>
      <c r="AQ28" s="81">
        <f>IF('C-MNS'!AQ28="NS",100,IF('C-MNS'!AQ28="N",10,IF('C-MNS'!AQ28="c",1,0)))</f>
        <v>0</v>
      </c>
      <c r="AR28" s="81">
        <f>IF('C-MNS'!AR28="NS",100,IF('C-MNS'!AR28="N",10,IF('C-MNS'!AR28="c",1,0)))</f>
        <v>0</v>
      </c>
      <c r="AS28" s="81">
        <f>IF('C-MNS'!AS28="NS",100,IF('C-MNS'!AS28="N",10,IF('C-MNS'!AS28="c",1,0)))</f>
        <v>0</v>
      </c>
      <c r="AT28" s="81">
        <f>IF('C-MNS'!AT28="NS",100,IF('C-MNS'!AT28="N",10,IF('C-MNS'!AT28="c",1,0)))</f>
        <v>0</v>
      </c>
      <c r="AU28" s="81">
        <f>IF('C-MNS'!AU28="NS",100,IF('C-MNS'!AU28="N",10,IF('C-MNS'!AU28="c",1,0)))</f>
        <v>0</v>
      </c>
      <c r="AV28" s="81">
        <f>IF('C-MNS'!AV28="NS",100,IF('C-MNS'!AV28="N",10,IF('C-MNS'!AV28="c",1,0)))</f>
        <v>0</v>
      </c>
      <c r="AW28" s="81">
        <f>IF('C-MNS'!AW28="NS",100,IF('C-MNS'!AW28="N",10,IF('C-MNS'!AW28="c",1,0)))</f>
        <v>0</v>
      </c>
      <c r="AX28" s="81">
        <f>IF('C-MNS'!AX28="NS",100,IF('C-MNS'!AX28="N",10,IF('C-MNS'!AX28="c",1,0)))</f>
        <v>0</v>
      </c>
      <c r="AY28" s="81">
        <f>IF('C-MNS'!AY28="NS",100,IF('C-MNS'!AY28="N",10,IF('C-MNS'!AY28="c",1,0)))</f>
        <v>0</v>
      </c>
      <c r="AZ28" s="91">
        <f t="shared" si="3"/>
        <v>40</v>
      </c>
      <c r="BA28" s="91">
        <f t="shared" si="0"/>
        <v>0</v>
      </c>
      <c r="BB28" s="91">
        <f t="shared" si="1"/>
        <v>4</v>
      </c>
      <c r="BC28" s="91">
        <f t="shared" si="2"/>
        <v>0</v>
      </c>
    </row>
    <row r="29" spans="1:55" ht="15.75" customHeight="1">
      <c r="A29" s="525"/>
      <c r="B29" s="457"/>
      <c r="C29" s="458"/>
      <c r="D29" s="519"/>
      <c r="E29" s="83" t="s">
        <v>377</v>
      </c>
      <c r="F29" s="8" t="s">
        <v>407</v>
      </c>
      <c r="G29" s="81">
        <f>IF('C-MNS'!G29="NS",100,IF('C-MNS'!G29="N",10,IF('C-MNS'!G29="c",1,0)))</f>
        <v>0</v>
      </c>
      <c r="H29" s="81">
        <f>IF('C-MNS'!H29="NS",100,IF('C-MNS'!H29="N",10,IF('C-MNS'!H29="c",1,0)))</f>
        <v>0</v>
      </c>
      <c r="I29" s="81">
        <f>IF('C-MNS'!I29="NS",100,IF('C-MNS'!I29="N",10,IF('C-MNS'!I29="c",1,0)))</f>
        <v>0</v>
      </c>
      <c r="J29" s="81">
        <f>IF('C-MNS'!J29="NS",100,IF('C-MNS'!J29="N",10,IF('C-MNS'!J29="c",1,0)))</f>
        <v>0</v>
      </c>
      <c r="K29" s="81">
        <f>IF('C-MNS'!K29="NS",100,IF('C-MNS'!K29="N",10,IF('C-MNS'!K29="c",1,0)))</f>
        <v>0</v>
      </c>
      <c r="L29" s="81">
        <f>IF('C-MNS'!L29="NS",100,IF('C-MNS'!L29="N",10,IF('C-MNS'!L29="c",1,0)))</f>
        <v>0</v>
      </c>
      <c r="M29" s="81">
        <f>IF('C-MNS'!M29="NS",100,IF('C-MNS'!M29="N",10,IF('C-MNS'!M29="c",1,0)))</f>
        <v>0</v>
      </c>
      <c r="N29" s="81">
        <f>IF('C-MNS'!N29="NS",100,IF('C-MNS'!N29="N",10,IF('C-MNS'!N29="c",1,0)))</f>
        <v>0</v>
      </c>
      <c r="O29" s="81">
        <f>IF('C-MNS'!O29="NS",100,IF('C-MNS'!O29="N",10,IF('C-MNS'!O29="c",1,0)))</f>
        <v>0</v>
      </c>
      <c r="P29" s="81">
        <f>IF('C-MNS'!P29="NS",100,IF('C-MNS'!P29="N",10,IF('C-MNS'!P29="c",1,0)))</f>
        <v>0</v>
      </c>
      <c r="Q29" s="81">
        <f>IF('C-MNS'!Q29="NS",100,IF('C-MNS'!Q29="N",10,IF('C-MNS'!Q29="c",1,0)))</f>
        <v>0</v>
      </c>
      <c r="R29" s="81">
        <f>IF('C-MNS'!R29="NS",100,IF('C-MNS'!R29="N",10,IF('C-MNS'!R29="c",1,0)))</f>
        <v>10</v>
      </c>
      <c r="S29" s="81">
        <f>IF('C-MNS'!S29="NS",100,IF('C-MNS'!S29="N",10,IF('C-MNS'!S29="c",1,0)))</f>
        <v>0</v>
      </c>
      <c r="T29" s="81">
        <f>IF('C-MNS'!T29="NS",100,IF('C-MNS'!T29="N",10,IF('C-MNS'!T29="c",1,0)))</f>
        <v>0</v>
      </c>
      <c r="U29" s="81">
        <f>IF('C-MNS'!U29="NS",100,IF('C-MNS'!U29="N",10,IF('C-MNS'!U29="c",1,0)))</f>
        <v>0</v>
      </c>
      <c r="V29" s="81">
        <f>IF('C-MNS'!V29="NS",100,IF('C-MNS'!V29="N",10,IF('C-MNS'!V29="c",1,0)))</f>
        <v>0</v>
      </c>
      <c r="W29" s="81">
        <f>IF('C-MNS'!W29="NS",100,IF('C-MNS'!W29="N",10,IF('C-MNS'!W29="c",1,0)))</f>
        <v>0</v>
      </c>
      <c r="X29" s="81">
        <f>IF('C-MNS'!X29="NS",100,IF('C-MNS'!X29="N",10,IF('C-MNS'!X29="c",1,0)))</f>
        <v>0</v>
      </c>
      <c r="Y29" s="81">
        <f>IF('C-MNS'!Y29="NS",100,IF('C-MNS'!Y29="N",10,IF('C-MNS'!Y29="c",1,0)))</f>
        <v>0</v>
      </c>
      <c r="Z29" s="81">
        <f>IF('C-MNS'!Z29="NS",100,IF('C-MNS'!Z29="N",10,IF('C-MNS'!Z29="c",1,0)))</f>
        <v>0</v>
      </c>
      <c r="AA29" s="81">
        <f>IF('C-MNS'!AA29="NS",100,IF('C-MNS'!AA29="N",10,IF('C-MNS'!AA29="c",1,0)))</f>
        <v>0</v>
      </c>
      <c r="AB29" s="81">
        <f>IF('C-MNS'!AB29="NS",100,IF('C-MNS'!AB29="N",10,IF('C-MNS'!AB29="c",1,0)))</f>
        <v>0</v>
      </c>
      <c r="AC29" s="81">
        <f>IF('C-MNS'!AC29="NS",100,IF('C-MNS'!AC29="N",10,IF('C-MNS'!AC29="c",1,0)))</f>
        <v>0</v>
      </c>
      <c r="AD29" s="81">
        <f>IF('C-MNS'!AD29="NS",100,IF('C-MNS'!AD29="N",10,IF('C-MNS'!AD29="c",1,0)))</f>
        <v>0</v>
      </c>
      <c r="AE29" s="81">
        <f>IF('C-MNS'!AE29="NS",100,IF('C-MNS'!AE29="N",10,IF('C-MNS'!AE29="c",1,0)))</f>
        <v>0</v>
      </c>
      <c r="AF29" s="81">
        <f>IF('C-MNS'!AF29="NS",100,IF('C-MNS'!AF29="N",10,IF('C-MNS'!AF29="c",1,0)))</f>
        <v>0</v>
      </c>
      <c r="AG29" s="81">
        <f>IF('C-MNS'!AG29="NS",100,IF('C-MNS'!AG29="N",10,IF('C-MNS'!AG29="c",1,0)))</f>
        <v>0</v>
      </c>
      <c r="AH29" s="81">
        <f>IF('C-MNS'!AH29="NS",100,IF('C-MNS'!AH29="N",10,IF('C-MNS'!AH29="c",1,0)))</f>
        <v>0</v>
      </c>
      <c r="AI29" s="81">
        <f>IF('C-MNS'!AI29="NS",100,IF('C-MNS'!AI29="N",10,IF('C-MNS'!AI29="c",1,0)))</f>
        <v>0</v>
      </c>
      <c r="AJ29" s="81">
        <f>IF('C-MNS'!AJ29="NS",100,IF('C-MNS'!AJ29="N",10,IF('C-MNS'!AJ29="c",1,0)))</f>
        <v>0</v>
      </c>
      <c r="AK29" s="81">
        <f>IF('C-MNS'!AK29="NS",100,IF('C-MNS'!AK29="N",10,IF('C-MNS'!AK29="c",1,0)))</f>
        <v>0</v>
      </c>
      <c r="AL29" s="81">
        <f>IF('C-MNS'!AL29="NS",100,IF('C-MNS'!AL29="N",10,IF('C-MNS'!AL29="c",1,0)))</f>
        <v>0</v>
      </c>
      <c r="AM29" s="81">
        <f>IF('C-MNS'!AM29="NS",100,IF('C-MNS'!AM29="N",10,IF('C-MNS'!AM29="c",1,0)))</f>
        <v>0</v>
      </c>
      <c r="AN29" s="81">
        <f>IF('C-MNS'!AN29="NS",100,IF('C-MNS'!AN29="N",10,IF('C-MNS'!AN29="c",1,0)))</f>
        <v>0</v>
      </c>
      <c r="AO29" s="81">
        <f>IF('C-MNS'!AO29="NS",100,IF('C-MNS'!AO29="N",10,IF('C-MNS'!AO29="c",1,0)))</f>
        <v>0</v>
      </c>
      <c r="AP29" s="81">
        <f>IF('C-MNS'!AP29="NS",100,IF('C-MNS'!AP29="N",10,IF('C-MNS'!AP29="c",1,0)))</f>
        <v>0</v>
      </c>
      <c r="AQ29" s="81">
        <f>IF('C-MNS'!AQ29="NS",100,IF('C-MNS'!AQ29="N",10,IF('C-MNS'!AQ29="c",1,0)))</f>
        <v>0</v>
      </c>
      <c r="AR29" s="81">
        <f>IF('C-MNS'!AR29="NS",100,IF('C-MNS'!AR29="N",10,IF('C-MNS'!AR29="c",1,0)))</f>
        <v>0</v>
      </c>
      <c r="AS29" s="81">
        <f>IF('C-MNS'!AS29="NS",100,IF('C-MNS'!AS29="N",10,IF('C-MNS'!AS29="c",1,0)))</f>
        <v>0</v>
      </c>
      <c r="AT29" s="81">
        <f>IF('C-MNS'!AT29="NS",100,IF('C-MNS'!AT29="N",10,IF('C-MNS'!AT29="c",1,0)))</f>
        <v>0</v>
      </c>
      <c r="AU29" s="81">
        <f>IF('C-MNS'!AU29="NS",100,IF('C-MNS'!AU29="N",10,IF('C-MNS'!AU29="c",1,0)))</f>
        <v>0</v>
      </c>
      <c r="AV29" s="81">
        <f>IF('C-MNS'!AV29="NS",100,IF('C-MNS'!AV29="N",10,IF('C-MNS'!AV29="c",1,0)))</f>
        <v>0</v>
      </c>
      <c r="AW29" s="81">
        <f>IF('C-MNS'!AW29="NS",100,IF('C-MNS'!AW29="N",10,IF('C-MNS'!AW29="c",1,0)))</f>
        <v>0</v>
      </c>
      <c r="AX29" s="81">
        <f>IF('C-MNS'!AX29="NS",100,IF('C-MNS'!AX29="N",10,IF('C-MNS'!AX29="c",1,0)))</f>
        <v>0</v>
      </c>
      <c r="AY29" s="81">
        <f>IF('C-MNS'!AY29="NS",100,IF('C-MNS'!AY29="N",10,IF('C-MNS'!AY29="c",1,0)))</f>
        <v>0</v>
      </c>
      <c r="AZ29" s="91">
        <f t="shared" si="3"/>
        <v>10</v>
      </c>
      <c r="BA29" s="91">
        <f t="shared" si="0"/>
        <v>0</v>
      </c>
      <c r="BB29" s="91">
        <f t="shared" si="1"/>
        <v>1</v>
      </c>
      <c r="BC29" s="91">
        <f t="shared" si="2"/>
        <v>0</v>
      </c>
    </row>
    <row r="30" spans="1:55" ht="15.75" customHeight="1">
      <c r="A30" s="525"/>
      <c r="B30" s="457"/>
      <c r="C30" s="508" t="s">
        <v>408</v>
      </c>
      <c r="D30" s="515" t="s">
        <v>108</v>
      </c>
      <c r="E30" s="76" t="s">
        <v>373</v>
      </c>
      <c r="F30" s="13" t="s">
        <v>409</v>
      </c>
      <c r="G30" s="81">
        <f>IF('C-MNS'!G30="NS",100,IF('C-MNS'!G30="N",10,IF('C-MNS'!G30="c",1,0)))</f>
        <v>0</v>
      </c>
      <c r="H30" s="81">
        <f>IF('C-MNS'!H30="NS",100,IF('C-MNS'!H30="N",10,IF('C-MNS'!H30="c",1,0)))</f>
        <v>0</v>
      </c>
      <c r="I30" s="81">
        <f>IF('C-MNS'!I30="NS",100,IF('C-MNS'!I30="N",10,IF('C-MNS'!I30="c",1,0)))</f>
        <v>0</v>
      </c>
      <c r="J30" s="81">
        <f>IF('C-MNS'!J30="NS",100,IF('C-MNS'!J30="N",10,IF('C-MNS'!J30="c",1,0)))</f>
        <v>0</v>
      </c>
      <c r="K30" s="81">
        <f>IF('C-MNS'!K30="NS",100,IF('C-MNS'!K30="N",10,IF('C-MNS'!K30="c",1,0)))</f>
        <v>0</v>
      </c>
      <c r="L30" s="81">
        <f>IF('C-MNS'!L30="NS",100,IF('C-MNS'!L30="N",10,IF('C-MNS'!L30="c",1,0)))</f>
        <v>0</v>
      </c>
      <c r="M30" s="81">
        <f>IF('C-MNS'!M30="NS",100,IF('C-MNS'!M30="N",10,IF('C-MNS'!M30="c",1,0)))</f>
        <v>0</v>
      </c>
      <c r="N30" s="81">
        <f>IF('C-MNS'!N30="NS",100,IF('C-MNS'!N30="N",10,IF('C-MNS'!N30="c",1,0)))</f>
        <v>0</v>
      </c>
      <c r="O30" s="81">
        <f>IF('C-MNS'!O30="NS",100,IF('C-MNS'!O30="N",10,IF('C-MNS'!O30="c",1,0)))</f>
        <v>0</v>
      </c>
      <c r="P30" s="81">
        <f>IF('C-MNS'!P30="NS",100,IF('C-MNS'!P30="N",10,IF('C-MNS'!P30="c",1,0)))</f>
        <v>0</v>
      </c>
      <c r="Q30" s="81">
        <f>IF('C-MNS'!Q30="NS",100,IF('C-MNS'!Q30="N",10,IF('C-MNS'!Q30="c",1,0)))</f>
        <v>0</v>
      </c>
      <c r="R30" s="81">
        <f>IF('C-MNS'!R30="NS",100,IF('C-MNS'!R30="N",10,IF('C-MNS'!R30="c",1,0)))</f>
        <v>0</v>
      </c>
      <c r="S30" s="81">
        <f>IF('C-MNS'!S30="NS",100,IF('C-MNS'!S30="N",10,IF('C-MNS'!S30="c",1,0)))</f>
        <v>0</v>
      </c>
      <c r="T30" s="81">
        <f>IF('C-MNS'!T30="NS",100,IF('C-MNS'!T30="N",10,IF('C-MNS'!T30="c",1,0)))</f>
        <v>0</v>
      </c>
      <c r="U30" s="81">
        <f>IF('C-MNS'!U30="NS",100,IF('C-MNS'!U30="N",10,IF('C-MNS'!U30="c",1,0)))</f>
        <v>0</v>
      </c>
      <c r="V30" s="81">
        <f>IF('C-MNS'!V30="NS",100,IF('C-MNS'!V30="N",10,IF('C-MNS'!V30="c",1,0)))</f>
        <v>0</v>
      </c>
      <c r="W30" s="81">
        <f>IF('C-MNS'!W30="NS",100,IF('C-MNS'!W30="N",10,IF('C-MNS'!W30="c",1,0)))</f>
        <v>0</v>
      </c>
      <c r="X30" s="81">
        <f>IF('C-MNS'!X30="NS",100,IF('C-MNS'!X30="N",10,IF('C-MNS'!X30="c",1,0)))</f>
        <v>0</v>
      </c>
      <c r="Y30" s="81">
        <f>IF('C-MNS'!Y30="NS",100,IF('C-MNS'!Y30="N",10,IF('C-MNS'!Y30="c",1,0)))</f>
        <v>0</v>
      </c>
      <c r="Z30" s="81">
        <f>IF('C-MNS'!Z30="NS",100,IF('C-MNS'!Z30="N",10,IF('C-MNS'!Z30="c",1,0)))</f>
        <v>0</v>
      </c>
      <c r="AA30" s="81">
        <f>IF('C-MNS'!AA30="NS",100,IF('C-MNS'!AA30="N",10,IF('C-MNS'!AA30="c",1,0)))</f>
        <v>0</v>
      </c>
      <c r="AB30" s="81">
        <f>IF('C-MNS'!AB30="NS",100,IF('C-MNS'!AB30="N",10,IF('C-MNS'!AB30="c",1,0)))</f>
        <v>0</v>
      </c>
      <c r="AC30" s="81">
        <f>IF('C-MNS'!AC30="NS",100,IF('C-MNS'!AC30="N",10,IF('C-MNS'!AC30="c",1,0)))</f>
        <v>0</v>
      </c>
      <c r="AD30" s="81">
        <f>IF('C-MNS'!AD30="NS",100,IF('C-MNS'!AD30="N",10,IF('C-MNS'!AD30="c",1,0)))</f>
        <v>0</v>
      </c>
      <c r="AE30" s="81">
        <f>IF('C-MNS'!AE30="NS",100,IF('C-MNS'!AE30="N",10,IF('C-MNS'!AE30="c",1,0)))</f>
        <v>0</v>
      </c>
      <c r="AF30" s="81">
        <f>IF('C-MNS'!AF30="NS",100,IF('C-MNS'!AF30="N",10,IF('C-MNS'!AF30="c",1,0)))</f>
        <v>0</v>
      </c>
      <c r="AG30" s="81">
        <f>IF('C-MNS'!AG30="NS",100,IF('C-MNS'!AG30="N",10,IF('C-MNS'!AG30="c",1,0)))</f>
        <v>0</v>
      </c>
      <c r="AH30" s="81">
        <f>IF('C-MNS'!AH30="NS",100,IF('C-MNS'!AH30="N",10,IF('C-MNS'!AH30="c",1,0)))</f>
        <v>0</v>
      </c>
      <c r="AI30" s="81">
        <f>IF('C-MNS'!AI30="NS",100,IF('C-MNS'!AI30="N",10,IF('C-MNS'!AI30="c",1,0)))</f>
        <v>0</v>
      </c>
      <c r="AJ30" s="81">
        <f>IF('C-MNS'!AJ30="NS",100,IF('C-MNS'!AJ30="N",10,IF('C-MNS'!AJ30="c",1,0)))</f>
        <v>0</v>
      </c>
      <c r="AK30" s="81">
        <f>IF('C-MNS'!AK30="NS",100,IF('C-MNS'!AK30="N",10,IF('C-MNS'!AK30="c",1,0)))</f>
        <v>0</v>
      </c>
      <c r="AL30" s="81">
        <f>IF('C-MNS'!AL30="NS",100,IF('C-MNS'!AL30="N",10,IF('C-MNS'!AL30="c",1,0)))</f>
        <v>0</v>
      </c>
      <c r="AM30" s="81">
        <f>IF('C-MNS'!AM30="NS",100,IF('C-MNS'!AM30="N",10,IF('C-MNS'!AM30="c",1,0)))</f>
        <v>0</v>
      </c>
      <c r="AN30" s="81">
        <f>IF('C-MNS'!AN30="NS",100,IF('C-MNS'!AN30="N",10,IF('C-MNS'!AN30="c",1,0)))</f>
        <v>0</v>
      </c>
      <c r="AO30" s="81">
        <f>IF('C-MNS'!AO30="NS",100,IF('C-MNS'!AO30="N",10,IF('C-MNS'!AO30="c",1,0)))</f>
        <v>0</v>
      </c>
      <c r="AP30" s="81">
        <f>IF('C-MNS'!AP30="NS",100,IF('C-MNS'!AP30="N",10,IF('C-MNS'!AP30="c",1,0)))</f>
        <v>0</v>
      </c>
      <c r="AQ30" s="81">
        <f>IF('C-MNS'!AQ30="NS",100,IF('C-MNS'!AQ30="N",10,IF('C-MNS'!AQ30="c",1,0)))</f>
        <v>0</v>
      </c>
      <c r="AR30" s="81">
        <f>IF('C-MNS'!AR30="NS",100,IF('C-MNS'!AR30="N",10,IF('C-MNS'!AR30="c",1,0)))</f>
        <v>0</v>
      </c>
      <c r="AS30" s="81">
        <f>IF('C-MNS'!AS30="NS",100,IF('C-MNS'!AS30="N",10,IF('C-MNS'!AS30="c",1,0)))</f>
        <v>0</v>
      </c>
      <c r="AT30" s="81">
        <f>IF('C-MNS'!AT30="NS",100,IF('C-MNS'!AT30="N",10,IF('C-MNS'!AT30="c",1,0)))</f>
        <v>0</v>
      </c>
      <c r="AU30" s="81">
        <f>IF('C-MNS'!AU30="NS",100,IF('C-MNS'!AU30="N",10,IF('C-MNS'!AU30="c",1,0)))</f>
        <v>10</v>
      </c>
      <c r="AV30" s="81">
        <f>IF('C-MNS'!AV30="NS",100,IF('C-MNS'!AV30="N",10,IF('C-MNS'!AV30="c",1,0)))</f>
        <v>0</v>
      </c>
      <c r="AW30" s="81">
        <f>IF('C-MNS'!AW30="NS",100,IF('C-MNS'!AW30="N",10,IF('C-MNS'!AW30="c",1,0)))</f>
        <v>0</v>
      </c>
      <c r="AX30" s="81">
        <f>IF('C-MNS'!AX30="NS",100,IF('C-MNS'!AX30="N",10,IF('C-MNS'!AX30="c",1,0)))</f>
        <v>0</v>
      </c>
      <c r="AY30" s="81">
        <f>IF('C-MNS'!AY30="NS",100,IF('C-MNS'!AY30="N",10,IF('C-MNS'!AY30="c",1,0)))</f>
        <v>0</v>
      </c>
      <c r="AZ30" s="91">
        <f t="shared" si="3"/>
        <v>10</v>
      </c>
      <c r="BA30" s="91">
        <f t="shared" si="0"/>
        <v>0</v>
      </c>
      <c r="BB30" s="91">
        <f t="shared" si="1"/>
        <v>1</v>
      </c>
      <c r="BC30" s="91">
        <f t="shared" si="2"/>
        <v>0</v>
      </c>
    </row>
    <row r="31" spans="1:55" ht="15.75" customHeight="1">
      <c r="A31" s="525"/>
      <c r="B31" s="457"/>
      <c r="C31" s="457"/>
      <c r="D31" s="516"/>
      <c r="E31" s="76" t="s">
        <v>375</v>
      </c>
      <c r="F31" s="13" t="s">
        <v>410</v>
      </c>
      <c r="G31" s="81">
        <f>IF('C-MNS'!G31="NS",100,IF('C-MNS'!G31="N",10,IF('C-MNS'!G31="c",1,0)))</f>
        <v>0</v>
      </c>
      <c r="H31" s="81">
        <f>IF('C-MNS'!H31="NS",100,IF('C-MNS'!H31="N",10,IF('C-MNS'!H31="c",1,0)))</f>
        <v>0</v>
      </c>
      <c r="I31" s="81">
        <f>IF('C-MNS'!I31="NS",100,IF('C-MNS'!I31="N",10,IF('C-MNS'!I31="c",1,0)))</f>
        <v>0</v>
      </c>
      <c r="J31" s="81">
        <f>IF('C-MNS'!J31="NS",100,IF('C-MNS'!J31="N",10,IF('C-MNS'!J31="c",1,0)))</f>
        <v>0</v>
      </c>
      <c r="K31" s="81">
        <f>IF('C-MNS'!K31="NS",100,IF('C-MNS'!K31="N",10,IF('C-MNS'!K31="c",1,0)))</f>
        <v>0</v>
      </c>
      <c r="L31" s="81">
        <f>IF('C-MNS'!L31="NS",100,IF('C-MNS'!L31="N",10,IF('C-MNS'!L31="c",1,0)))</f>
        <v>0</v>
      </c>
      <c r="M31" s="81">
        <f>IF('C-MNS'!M31="NS",100,IF('C-MNS'!M31="N",10,IF('C-MNS'!M31="c",1,0)))</f>
        <v>0</v>
      </c>
      <c r="N31" s="81">
        <f>IF('C-MNS'!N31="NS",100,IF('C-MNS'!N31="N",10,IF('C-MNS'!N31="c",1,0)))</f>
        <v>0</v>
      </c>
      <c r="O31" s="81">
        <f>IF('C-MNS'!O31="NS",100,IF('C-MNS'!O31="N",10,IF('C-MNS'!O31="c",1,0)))</f>
        <v>0</v>
      </c>
      <c r="P31" s="81">
        <f>IF('C-MNS'!P31="NS",100,IF('C-MNS'!P31="N",10,IF('C-MNS'!P31="c",1,0)))</f>
        <v>0</v>
      </c>
      <c r="Q31" s="81">
        <f>IF('C-MNS'!Q31="NS",100,IF('C-MNS'!Q31="N",10,IF('C-MNS'!Q31="c",1,0)))</f>
        <v>0</v>
      </c>
      <c r="R31" s="81">
        <f>IF('C-MNS'!R31="NS",100,IF('C-MNS'!R31="N",10,IF('C-MNS'!R31="c",1,0)))</f>
        <v>0</v>
      </c>
      <c r="S31" s="81">
        <f>IF('C-MNS'!S31="NS",100,IF('C-MNS'!S31="N",10,IF('C-MNS'!S31="c",1,0)))</f>
        <v>0</v>
      </c>
      <c r="T31" s="81">
        <f>IF('C-MNS'!T31="NS",100,IF('C-MNS'!T31="N",10,IF('C-MNS'!T31="c",1,0)))</f>
        <v>0</v>
      </c>
      <c r="U31" s="81">
        <f>IF('C-MNS'!U31="NS",100,IF('C-MNS'!U31="N",10,IF('C-MNS'!U31="c",1,0)))</f>
        <v>0</v>
      </c>
      <c r="V31" s="81">
        <f>IF('C-MNS'!V31="NS",100,IF('C-MNS'!V31="N",10,IF('C-MNS'!V31="c",1,0)))</f>
        <v>0</v>
      </c>
      <c r="W31" s="81">
        <f>IF('C-MNS'!W31="NS",100,IF('C-MNS'!W31="N",10,IF('C-MNS'!W31="c",1,0)))</f>
        <v>0</v>
      </c>
      <c r="X31" s="81">
        <f>IF('C-MNS'!X31="NS",100,IF('C-MNS'!X31="N",10,IF('C-MNS'!X31="c",1,0)))</f>
        <v>0</v>
      </c>
      <c r="Y31" s="81">
        <f>IF('C-MNS'!Y31="NS",100,IF('C-MNS'!Y31="N",10,IF('C-MNS'!Y31="c",1,0)))</f>
        <v>0</v>
      </c>
      <c r="Z31" s="81">
        <f>IF('C-MNS'!Z31="NS",100,IF('C-MNS'!Z31="N",10,IF('C-MNS'!Z31="c",1,0)))</f>
        <v>0</v>
      </c>
      <c r="AA31" s="81">
        <f>IF('C-MNS'!AA31="NS",100,IF('C-MNS'!AA31="N",10,IF('C-MNS'!AA31="c",1,0)))</f>
        <v>0</v>
      </c>
      <c r="AB31" s="81">
        <f>IF('C-MNS'!AB31="NS",100,IF('C-MNS'!AB31="N",10,IF('C-MNS'!AB31="c",1,0)))</f>
        <v>0</v>
      </c>
      <c r="AC31" s="81">
        <f>IF('C-MNS'!AC31="NS",100,IF('C-MNS'!AC31="N",10,IF('C-MNS'!AC31="c",1,0)))</f>
        <v>0</v>
      </c>
      <c r="AD31" s="81">
        <f>IF('C-MNS'!AD31="NS",100,IF('C-MNS'!AD31="N",10,IF('C-MNS'!AD31="c",1,0)))</f>
        <v>0</v>
      </c>
      <c r="AE31" s="81">
        <f>IF('C-MNS'!AE31="NS",100,IF('C-MNS'!AE31="N",10,IF('C-MNS'!AE31="c",1,0)))</f>
        <v>0</v>
      </c>
      <c r="AF31" s="81">
        <f>IF('C-MNS'!AF31="NS",100,IF('C-MNS'!AF31="N",10,IF('C-MNS'!AF31="c",1,0)))</f>
        <v>0</v>
      </c>
      <c r="AG31" s="81">
        <f>IF('C-MNS'!AG31="NS",100,IF('C-MNS'!AG31="N",10,IF('C-MNS'!AG31="c",1,0)))</f>
        <v>0</v>
      </c>
      <c r="AH31" s="81">
        <f>IF('C-MNS'!AH31="NS",100,IF('C-MNS'!AH31="N",10,IF('C-MNS'!AH31="c",1,0)))</f>
        <v>0</v>
      </c>
      <c r="AI31" s="81">
        <f>IF('C-MNS'!AI31="NS",100,IF('C-MNS'!AI31="N",10,IF('C-MNS'!AI31="c",1,0)))</f>
        <v>0</v>
      </c>
      <c r="AJ31" s="81">
        <f>IF('C-MNS'!AJ31="NS",100,IF('C-MNS'!AJ31="N",10,IF('C-MNS'!AJ31="c",1,0)))</f>
        <v>0</v>
      </c>
      <c r="AK31" s="81">
        <f>IF('C-MNS'!AK31="NS",100,IF('C-MNS'!AK31="N",10,IF('C-MNS'!AK31="c",1,0)))</f>
        <v>0</v>
      </c>
      <c r="AL31" s="81">
        <f>IF('C-MNS'!AL31="NS",100,IF('C-MNS'!AL31="N",10,IF('C-MNS'!AL31="c",1,0)))</f>
        <v>0</v>
      </c>
      <c r="AM31" s="81">
        <f>IF('C-MNS'!AM31="NS",100,IF('C-MNS'!AM31="N",10,IF('C-MNS'!AM31="c",1,0)))</f>
        <v>0</v>
      </c>
      <c r="AN31" s="81">
        <f>IF('C-MNS'!AN31="NS",100,IF('C-MNS'!AN31="N",10,IF('C-MNS'!AN31="c",1,0)))</f>
        <v>0</v>
      </c>
      <c r="AO31" s="81">
        <f>IF('C-MNS'!AO31="NS",100,IF('C-MNS'!AO31="N",10,IF('C-MNS'!AO31="c",1,0)))</f>
        <v>0</v>
      </c>
      <c r="AP31" s="81">
        <f>IF('C-MNS'!AP31="NS",100,IF('C-MNS'!AP31="N",10,IF('C-MNS'!AP31="c",1,0)))</f>
        <v>0</v>
      </c>
      <c r="AQ31" s="81">
        <f>IF('C-MNS'!AQ31="NS",100,IF('C-MNS'!AQ31="N",10,IF('C-MNS'!AQ31="c",1,0)))</f>
        <v>0</v>
      </c>
      <c r="AR31" s="81">
        <f>IF('C-MNS'!AR31="NS",100,IF('C-MNS'!AR31="N",10,IF('C-MNS'!AR31="c",1,0)))</f>
        <v>0</v>
      </c>
      <c r="AS31" s="81">
        <f>IF('C-MNS'!AS31="NS",100,IF('C-MNS'!AS31="N",10,IF('C-MNS'!AS31="c",1,0)))</f>
        <v>0</v>
      </c>
      <c r="AT31" s="81">
        <f>IF('C-MNS'!AT31="NS",100,IF('C-MNS'!AT31="N",10,IF('C-MNS'!AT31="c",1,0)))</f>
        <v>0</v>
      </c>
      <c r="AU31" s="81">
        <f>IF('C-MNS'!AU31="NS",100,IF('C-MNS'!AU31="N",10,IF('C-MNS'!AU31="c",1,0)))</f>
        <v>0</v>
      </c>
      <c r="AV31" s="81">
        <f>IF('C-MNS'!AV31="NS",100,IF('C-MNS'!AV31="N",10,IF('C-MNS'!AV31="c",1,0)))</f>
        <v>0</v>
      </c>
      <c r="AW31" s="81">
        <f>IF('C-MNS'!AW31="NS",100,IF('C-MNS'!AW31="N",10,IF('C-MNS'!AW31="c",1,0)))</f>
        <v>0</v>
      </c>
      <c r="AX31" s="81">
        <f>IF('C-MNS'!AX31="NS",100,IF('C-MNS'!AX31="N",10,IF('C-MNS'!AX31="c",1,0)))</f>
        <v>0</v>
      </c>
      <c r="AY31" s="81">
        <f>IF('C-MNS'!AY31="NS",100,IF('C-MNS'!AY31="N",10,IF('C-MNS'!AY31="c",1,0)))</f>
        <v>0</v>
      </c>
      <c r="AZ31" s="91">
        <f t="shared" si="3"/>
        <v>0</v>
      </c>
      <c r="BA31" s="91">
        <f t="shared" si="0"/>
        <v>0</v>
      </c>
      <c r="BB31" s="91">
        <f t="shared" si="1"/>
        <v>0</v>
      </c>
      <c r="BC31" s="91">
        <f t="shared" si="2"/>
        <v>0</v>
      </c>
    </row>
    <row r="32" spans="1:55" ht="15.75" customHeight="1">
      <c r="A32" s="525"/>
      <c r="B32" s="458"/>
      <c r="C32" s="458"/>
      <c r="D32" s="519"/>
      <c r="E32" s="83" t="s">
        <v>377</v>
      </c>
      <c r="F32" s="8" t="s">
        <v>411</v>
      </c>
      <c r="G32" s="81">
        <f>IF('C-MNS'!G32="NS",100,IF('C-MNS'!G32="N",10,IF('C-MNS'!G32="c",1,0)))</f>
        <v>0</v>
      </c>
      <c r="H32" s="81">
        <f>IF('C-MNS'!H32="NS",100,IF('C-MNS'!H32="N",10,IF('C-MNS'!H32="c",1,0)))</f>
        <v>0</v>
      </c>
      <c r="I32" s="81">
        <f>IF('C-MNS'!I32="NS",100,IF('C-MNS'!I32="N",10,IF('C-MNS'!I32="c",1,0)))</f>
        <v>0</v>
      </c>
      <c r="J32" s="81">
        <f>IF('C-MNS'!J32="NS",100,IF('C-MNS'!J32="N",10,IF('C-MNS'!J32="c",1,0)))</f>
        <v>0</v>
      </c>
      <c r="K32" s="81">
        <f>IF('C-MNS'!K32="NS",100,IF('C-MNS'!K32="N",10,IF('C-MNS'!K32="c",1,0)))</f>
        <v>0</v>
      </c>
      <c r="L32" s="81">
        <f>IF('C-MNS'!L32="NS",100,IF('C-MNS'!L32="N",10,IF('C-MNS'!L32="c",1,0)))</f>
        <v>0</v>
      </c>
      <c r="M32" s="81">
        <f>IF('C-MNS'!M32="NS",100,IF('C-MNS'!M32="N",10,IF('C-MNS'!M32="c",1,0)))</f>
        <v>0</v>
      </c>
      <c r="N32" s="81">
        <f>IF('C-MNS'!N32="NS",100,IF('C-MNS'!N32="N",10,IF('C-MNS'!N32="c",1,0)))</f>
        <v>0</v>
      </c>
      <c r="O32" s="81">
        <f>IF('C-MNS'!O32="NS",100,IF('C-MNS'!O32="N",10,IF('C-MNS'!O32="c",1,0)))</f>
        <v>0</v>
      </c>
      <c r="P32" s="81">
        <f>IF('C-MNS'!P32="NS",100,IF('C-MNS'!P32="N",10,IF('C-MNS'!P32="c",1,0)))</f>
        <v>0</v>
      </c>
      <c r="Q32" s="81">
        <f>IF('C-MNS'!Q32="NS",100,IF('C-MNS'!Q32="N",10,IF('C-MNS'!Q32="c",1,0)))</f>
        <v>0</v>
      </c>
      <c r="R32" s="81">
        <f>IF('C-MNS'!R32="NS",100,IF('C-MNS'!R32="N",10,IF('C-MNS'!R32="c",1,0)))</f>
        <v>0</v>
      </c>
      <c r="S32" s="81">
        <f>IF('C-MNS'!S32="NS",100,IF('C-MNS'!S32="N",10,IF('C-MNS'!S32="c",1,0)))</f>
        <v>0</v>
      </c>
      <c r="T32" s="81">
        <f>IF('C-MNS'!T32="NS",100,IF('C-MNS'!T32="N",10,IF('C-MNS'!T32="c",1,0)))</f>
        <v>0</v>
      </c>
      <c r="U32" s="81">
        <f>IF('C-MNS'!U32="NS",100,IF('C-MNS'!U32="N",10,IF('C-MNS'!U32="c",1,0)))</f>
        <v>0</v>
      </c>
      <c r="V32" s="81">
        <f>IF('C-MNS'!V32="NS",100,IF('C-MNS'!V32="N",10,IF('C-MNS'!V32="c",1,0)))</f>
        <v>0</v>
      </c>
      <c r="W32" s="81">
        <f>IF('C-MNS'!W32="NS",100,IF('C-MNS'!W32="N",10,IF('C-MNS'!W32="c",1,0)))</f>
        <v>0</v>
      </c>
      <c r="X32" s="81">
        <f>IF('C-MNS'!X32="NS",100,IF('C-MNS'!X32="N",10,IF('C-MNS'!X32="c",1,0)))</f>
        <v>0</v>
      </c>
      <c r="Y32" s="81">
        <f>IF('C-MNS'!Y32="NS",100,IF('C-MNS'!Y32="N",10,IF('C-MNS'!Y32="c",1,0)))</f>
        <v>0</v>
      </c>
      <c r="Z32" s="81">
        <f>IF('C-MNS'!Z32="NS",100,IF('C-MNS'!Z32="N",10,IF('C-MNS'!Z32="c",1,0)))</f>
        <v>0</v>
      </c>
      <c r="AA32" s="81">
        <f>IF('C-MNS'!AA32="NS",100,IF('C-MNS'!AA32="N",10,IF('C-MNS'!AA32="c",1,0)))</f>
        <v>0</v>
      </c>
      <c r="AB32" s="81">
        <f>IF('C-MNS'!AB32="NS",100,IF('C-MNS'!AB32="N",10,IF('C-MNS'!AB32="c",1,0)))</f>
        <v>0</v>
      </c>
      <c r="AC32" s="81">
        <f>IF('C-MNS'!AC32="NS",100,IF('C-MNS'!AC32="N",10,IF('C-MNS'!AC32="c",1,0)))</f>
        <v>0</v>
      </c>
      <c r="AD32" s="81">
        <f>IF('C-MNS'!AD32="NS",100,IF('C-MNS'!AD32="N",10,IF('C-MNS'!AD32="c",1,0)))</f>
        <v>0</v>
      </c>
      <c r="AE32" s="81">
        <f>IF('C-MNS'!AE32="NS",100,IF('C-MNS'!AE32="N",10,IF('C-MNS'!AE32="c",1,0)))</f>
        <v>0</v>
      </c>
      <c r="AF32" s="81">
        <f>IF('C-MNS'!AF32="NS",100,IF('C-MNS'!AF32="N",10,IF('C-MNS'!AF32="c",1,0)))</f>
        <v>0</v>
      </c>
      <c r="AG32" s="81">
        <f>IF('C-MNS'!AG32="NS",100,IF('C-MNS'!AG32="N",10,IF('C-MNS'!AG32="c",1,0)))</f>
        <v>0</v>
      </c>
      <c r="AH32" s="81">
        <f>IF('C-MNS'!AH32="NS",100,IF('C-MNS'!AH32="N",10,IF('C-MNS'!AH32="c",1,0)))</f>
        <v>0</v>
      </c>
      <c r="AI32" s="81">
        <f>IF('C-MNS'!AI32="NS",100,IF('C-MNS'!AI32="N",10,IF('C-MNS'!AI32="c",1,0)))</f>
        <v>0</v>
      </c>
      <c r="AJ32" s="81">
        <f>IF('C-MNS'!AJ32="NS",100,IF('C-MNS'!AJ32="N",10,IF('C-MNS'!AJ32="c",1,0)))</f>
        <v>0</v>
      </c>
      <c r="AK32" s="81">
        <f>IF('C-MNS'!AK32="NS",100,IF('C-MNS'!AK32="N",10,IF('C-MNS'!AK32="c",1,0)))</f>
        <v>0</v>
      </c>
      <c r="AL32" s="81">
        <f>IF('C-MNS'!AL32="NS",100,IF('C-MNS'!AL32="N",10,IF('C-MNS'!AL32="c",1,0)))</f>
        <v>0</v>
      </c>
      <c r="AM32" s="81">
        <f>IF('C-MNS'!AM32="NS",100,IF('C-MNS'!AM32="N",10,IF('C-MNS'!AM32="c",1,0)))</f>
        <v>0</v>
      </c>
      <c r="AN32" s="81">
        <f>IF('C-MNS'!AN32="NS",100,IF('C-MNS'!AN32="N",10,IF('C-MNS'!AN32="c",1,0)))</f>
        <v>0</v>
      </c>
      <c r="AO32" s="81">
        <f>IF('C-MNS'!AO32="NS",100,IF('C-MNS'!AO32="N",10,IF('C-MNS'!AO32="c",1,0)))</f>
        <v>0</v>
      </c>
      <c r="AP32" s="81">
        <f>IF('C-MNS'!AP32="NS",100,IF('C-MNS'!AP32="N",10,IF('C-MNS'!AP32="c",1,0)))</f>
        <v>0</v>
      </c>
      <c r="AQ32" s="81">
        <f>IF('C-MNS'!AQ32="NS",100,IF('C-MNS'!AQ32="N",10,IF('C-MNS'!AQ32="c",1,0)))</f>
        <v>0</v>
      </c>
      <c r="AR32" s="81">
        <f>IF('C-MNS'!AR32="NS",100,IF('C-MNS'!AR32="N",10,IF('C-MNS'!AR32="c",1,0)))</f>
        <v>0</v>
      </c>
      <c r="AS32" s="81">
        <f>IF('C-MNS'!AS32="NS",100,IF('C-MNS'!AS32="N",10,IF('C-MNS'!AS32="c",1,0)))</f>
        <v>0</v>
      </c>
      <c r="AT32" s="81">
        <f>IF('C-MNS'!AT32="NS",100,IF('C-MNS'!AT32="N",10,IF('C-MNS'!AT32="c",1,0)))</f>
        <v>0</v>
      </c>
      <c r="AU32" s="81">
        <f>IF('C-MNS'!AU32="NS",100,IF('C-MNS'!AU32="N",10,IF('C-MNS'!AU32="c",1,0)))</f>
        <v>0</v>
      </c>
      <c r="AV32" s="81">
        <f>IF('C-MNS'!AV32="NS",100,IF('C-MNS'!AV32="N",10,IF('C-MNS'!AV32="c",1,0)))</f>
        <v>0</v>
      </c>
      <c r="AW32" s="81">
        <f>IF('C-MNS'!AW32="NS",100,IF('C-MNS'!AW32="N",10,IF('C-MNS'!AW32="c",1,0)))</f>
        <v>0</v>
      </c>
      <c r="AX32" s="81">
        <f>IF('C-MNS'!AX32="NS",100,IF('C-MNS'!AX32="N",10,IF('C-MNS'!AX32="c",1,0)))</f>
        <v>0</v>
      </c>
      <c r="AY32" s="81">
        <f>IF('C-MNS'!AY32="NS",100,IF('C-MNS'!AY32="N",10,IF('C-MNS'!AY32="c",1,0)))</f>
        <v>0</v>
      </c>
      <c r="AZ32" s="91">
        <f t="shared" si="3"/>
        <v>0</v>
      </c>
      <c r="BA32" s="91">
        <f t="shared" si="0"/>
        <v>0</v>
      </c>
      <c r="BB32" s="91">
        <f t="shared" si="1"/>
        <v>0</v>
      </c>
      <c r="BC32" s="91">
        <f t="shared" si="2"/>
        <v>0</v>
      </c>
    </row>
    <row r="33" spans="1:55" ht="15.75" customHeight="1">
      <c r="A33" s="525"/>
      <c r="B33" s="508" t="s">
        <v>338</v>
      </c>
      <c r="C33" s="508" t="s">
        <v>412</v>
      </c>
      <c r="D33" s="515" t="s">
        <v>413</v>
      </c>
      <c r="E33" s="76" t="s">
        <v>373</v>
      </c>
      <c r="F33" s="13" t="s">
        <v>414</v>
      </c>
      <c r="G33" s="81">
        <f>IF('C-MNS'!G33="NS",100,IF('C-MNS'!G33="N",10,IF('C-MNS'!G33="c",1,0)))</f>
        <v>0</v>
      </c>
      <c r="H33" s="81">
        <f>IF('C-MNS'!H33="NS",100,IF('C-MNS'!H33="N",10,IF('C-MNS'!H33="c",1,0)))</f>
        <v>0</v>
      </c>
      <c r="I33" s="81">
        <f>IF('C-MNS'!I33="NS",100,IF('C-MNS'!I33="N",10,IF('C-MNS'!I33="c",1,0)))</f>
        <v>0</v>
      </c>
      <c r="J33" s="81">
        <f>IF('C-MNS'!J33="NS",100,IF('C-MNS'!J33="N",10,IF('C-MNS'!J33="c",1,0)))</f>
        <v>0</v>
      </c>
      <c r="K33" s="81">
        <f>IF('C-MNS'!K33="NS",100,IF('C-MNS'!K33="N",10,IF('C-MNS'!K33="c",1,0)))</f>
        <v>0</v>
      </c>
      <c r="L33" s="81">
        <f>IF('C-MNS'!L33="NS",100,IF('C-MNS'!L33="N",10,IF('C-MNS'!L33="c",1,0)))</f>
        <v>0</v>
      </c>
      <c r="M33" s="81">
        <f>IF('C-MNS'!M33="NS",100,IF('C-MNS'!M33="N",10,IF('C-MNS'!M33="c",1,0)))</f>
        <v>0</v>
      </c>
      <c r="N33" s="81">
        <f>IF('C-MNS'!N33="NS",100,IF('C-MNS'!N33="N",10,IF('C-MNS'!N33="c",1,0)))</f>
        <v>0</v>
      </c>
      <c r="O33" s="81">
        <f>IF('C-MNS'!O33="NS",100,IF('C-MNS'!O33="N",10,IF('C-MNS'!O33="c",1,0)))</f>
        <v>0</v>
      </c>
      <c r="P33" s="81">
        <f>IF('C-MNS'!P33="NS",100,IF('C-MNS'!P33="N",10,IF('C-MNS'!P33="c",1,0)))</f>
        <v>0</v>
      </c>
      <c r="Q33" s="81">
        <f>IF('C-MNS'!Q33="NS",100,IF('C-MNS'!Q33="N",10,IF('C-MNS'!Q33="c",1,0)))</f>
        <v>0</v>
      </c>
      <c r="R33" s="81">
        <f>IF('C-MNS'!R33="NS",100,IF('C-MNS'!R33="N",10,IF('C-MNS'!R33="c",1,0)))</f>
        <v>0</v>
      </c>
      <c r="S33" s="81">
        <f>IF('C-MNS'!S33="NS",100,IF('C-MNS'!S33="N",10,IF('C-MNS'!S33="c",1,0)))</f>
        <v>0</v>
      </c>
      <c r="T33" s="81">
        <f>IF('C-MNS'!T33="NS",100,IF('C-MNS'!T33="N",10,IF('C-MNS'!T33="c",1,0)))</f>
        <v>0</v>
      </c>
      <c r="U33" s="81">
        <f>IF('C-MNS'!U33="NS",100,IF('C-MNS'!U33="N",10,IF('C-MNS'!U33="c",1,0)))</f>
        <v>0</v>
      </c>
      <c r="V33" s="81">
        <f>IF('C-MNS'!V33="NS",100,IF('C-MNS'!V33="N",10,IF('C-MNS'!V33="c",1,0)))</f>
        <v>0</v>
      </c>
      <c r="W33" s="81">
        <f>IF('C-MNS'!W33="NS",100,IF('C-MNS'!W33="N",10,IF('C-MNS'!W33="c",1,0)))</f>
        <v>0</v>
      </c>
      <c r="X33" s="81">
        <f>IF('C-MNS'!X33="NS",100,IF('C-MNS'!X33="N",10,IF('C-MNS'!X33="c",1,0)))</f>
        <v>0</v>
      </c>
      <c r="Y33" s="81">
        <f>IF('C-MNS'!Y33="NS",100,IF('C-MNS'!Y33="N",10,IF('C-MNS'!Y33="c",1,0)))</f>
        <v>0</v>
      </c>
      <c r="Z33" s="81">
        <f>IF('C-MNS'!Z33="NS",100,IF('C-MNS'!Z33="N",10,IF('C-MNS'!Z33="c",1,0)))</f>
        <v>0</v>
      </c>
      <c r="AA33" s="81">
        <f>IF('C-MNS'!AA33="NS",100,IF('C-MNS'!AA33="N",10,IF('C-MNS'!AA33="c",1,0)))</f>
        <v>0</v>
      </c>
      <c r="AB33" s="81">
        <f>IF('C-MNS'!AB33="NS",100,IF('C-MNS'!AB33="N",10,IF('C-MNS'!AB33="c",1,0)))</f>
        <v>0</v>
      </c>
      <c r="AC33" s="81">
        <f>IF('C-MNS'!AC33="NS",100,IF('C-MNS'!AC33="N",10,IF('C-MNS'!AC33="c",1,0)))</f>
        <v>0</v>
      </c>
      <c r="AD33" s="81">
        <f>IF('C-MNS'!AD33="NS",100,IF('C-MNS'!AD33="N",10,IF('C-MNS'!AD33="c",1,0)))</f>
        <v>0</v>
      </c>
      <c r="AE33" s="81">
        <f>IF('C-MNS'!AE33="NS",100,IF('C-MNS'!AE33="N",10,IF('C-MNS'!AE33="c",1,0)))</f>
        <v>0</v>
      </c>
      <c r="AF33" s="81">
        <f>IF('C-MNS'!AF33="NS",100,IF('C-MNS'!AF33="N",10,IF('C-MNS'!AF33="c",1,0)))</f>
        <v>0</v>
      </c>
      <c r="AG33" s="81">
        <f>IF('C-MNS'!AG33="NS",100,IF('C-MNS'!AG33="N",10,IF('C-MNS'!AG33="c",1,0)))</f>
        <v>0</v>
      </c>
      <c r="AH33" s="81">
        <f>IF('C-MNS'!AH33="NS",100,IF('C-MNS'!AH33="N",10,IF('C-MNS'!AH33="c",1,0)))</f>
        <v>0</v>
      </c>
      <c r="AI33" s="81">
        <f>IF('C-MNS'!AI33="NS",100,IF('C-MNS'!AI33="N",10,IF('C-MNS'!AI33="c",1,0)))</f>
        <v>0</v>
      </c>
      <c r="AJ33" s="81">
        <f>IF('C-MNS'!AJ33="NS",100,IF('C-MNS'!AJ33="N",10,IF('C-MNS'!AJ33="c",1,0)))</f>
        <v>0</v>
      </c>
      <c r="AK33" s="81">
        <f>IF('C-MNS'!AK33="NS",100,IF('C-MNS'!AK33="N",10,IF('C-MNS'!AK33="c",1,0)))</f>
        <v>0</v>
      </c>
      <c r="AL33" s="81">
        <f>IF('C-MNS'!AL33="NS",100,IF('C-MNS'!AL33="N",10,IF('C-MNS'!AL33="c",1,0)))</f>
        <v>0</v>
      </c>
      <c r="AM33" s="81">
        <f>IF('C-MNS'!AM33="NS",100,IF('C-MNS'!AM33="N",10,IF('C-MNS'!AM33="c",1,0)))</f>
        <v>0</v>
      </c>
      <c r="AN33" s="81">
        <f>IF('C-MNS'!AN33="NS",100,IF('C-MNS'!AN33="N",10,IF('C-MNS'!AN33="c",1,0)))</f>
        <v>0</v>
      </c>
      <c r="AO33" s="81">
        <f>IF('C-MNS'!AO33="NS",100,IF('C-MNS'!AO33="N",10,IF('C-MNS'!AO33="c",1,0)))</f>
        <v>0</v>
      </c>
      <c r="AP33" s="81">
        <f>IF('C-MNS'!AP33="NS",100,IF('C-MNS'!AP33="N",10,IF('C-MNS'!AP33="c",1,0)))</f>
        <v>0</v>
      </c>
      <c r="AQ33" s="81">
        <f>IF('C-MNS'!AQ33="NS",100,IF('C-MNS'!AQ33="N",10,IF('C-MNS'!AQ33="c",1,0)))</f>
        <v>0</v>
      </c>
      <c r="AR33" s="81">
        <f>IF('C-MNS'!AR33="NS",100,IF('C-MNS'!AR33="N",10,IF('C-MNS'!AR33="c",1,0)))</f>
        <v>0</v>
      </c>
      <c r="AS33" s="81">
        <f>IF('C-MNS'!AS33="NS",100,IF('C-MNS'!AS33="N",10,IF('C-MNS'!AS33="c",1,0)))</f>
        <v>0</v>
      </c>
      <c r="AT33" s="81">
        <f>IF('C-MNS'!AT33="NS",100,IF('C-MNS'!AT33="N",10,IF('C-MNS'!AT33="c",1,0)))</f>
        <v>0</v>
      </c>
      <c r="AU33" s="81">
        <f>IF('C-MNS'!AU33="NS",100,IF('C-MNS'!AU33="N",10,IF('C-MNS'!AU33="c",1,0)))</f>
        <v>0</v>
      </c>
      <c r="AV33" s="81">
        <f>IF('C-MNS'!AV33="NS",100,IF('C-MNS'!AV33="N",10,IF('C-MNS'!AV33="c",1,0)))</f>
        <v>0</v>
      </c>
      <c r="AW33" s="81">
        <f>IF('C-MNS'!AW33="NS",100,IF('C-MNS'!AW33="N",10,IF('C-MNS'!AW33="c",1,0)))</f>
        <v>0</v>
      </c>
      <c r="AX33" s="81">
        <f>IF('C-MNS'!AX33="NS",100,IF('C-MNS'!AX33="N",10,IF('C-MNS'!AX33="c",1,0)))</f>
        <v>0</v>
      </c>
      <c r="AY33" s="81">
        <f>IF('C-MNS'!AY33="NS",100,IF('C-MNS'!AY33="N",10,IF('C-MNS'!AY33="c",1,0)))</f>
        <v>0</v>
      </c>
      <c r="AZ33" s="91">
        <f t="shared" si="3"/>
        <v>0</v>
      </c>
      <c r="BA33" s="91">
        <f t="shared" si="0"/>
        <v>0</v>
      </c>
      <c r="BB33" s="91">
        <f t="shared" si="1"/>
        <v>0</v>
      </c>
      <c r="BC33" s="91">
        <f t="shared" si="2"/>
        <v>0</v>
      </c>
    </row>
    <row r="34" spans="1:55" ht="15.75" customHeight="1">
      <c r="A34" s="525"/>
      <c r="B34" s="457"/>
      <c r="C34" s="457"/>
      <c r="D34" s="516"/>
      <c r="E34" s="76" t="s">
        <v>375</v>
      </c>
      <c r="F34" s="13" t="s">
        <v>415</v>
      </c>
      <c r="G34" s="81">
        <f>IF('C-MNS'!G34="NS",100,IF('C-MNS'!G34="N",10,IF('C-MNS'!G34="c",1,0)))</f>
        <v>0</v>
      </c>
      <c r="H34" s="81">
        <f>IF('C-MNS'!H34="NS",100,IF('C-MNS'!H34="N",10,IF('C-MNS'!H34="c",1,0)))</f>
        <v>0</v>
      </c>
      <c r="I34" s="81">
        <f>IF('C-MNS'!I34="NS",100,IF('C-MNS'!I34="N",10,IF('C-MNS'!I34="c",1,0)))</f>
        <v>0</v>
      </c>
      <c r="J34" s="81">
        <f>IF('C-MNS'!J34="NS",100,IF('C-MNS'!J34="N",10,IF('C-MNS'!J34="c",1,0)))</f>
        <v>0</v>
      </c>
      <c r="K34" s="81">
        <f>IF('C-MNS'!K34="NS",100,IF('C-MNS'!K34="N",10,IF('C-MNS'!K34="c",1,0)))</f>
        <v>0</v>
      </c>
      <c r="L34" s="81">
        <f>IF('C-MNS'!L34="NS",100,IF('C-MNS'!L34="N",10,IF('C-MNS'!L34="c",1,0)))</f>
        <v>0</v>
      </c>
      <c r="M34" s="81">
        <f>IF('C-MNS'!M34="NS",100,IF('C-MNS'!M34="N",10,IF('C-MNS'!M34="c",1,0)))</f>
        <v>0</v>
      </c>
      <c r="N34" s="81">
        <f>IF('C-MNS'!N34="NS",100,IF('C-MNS'!N34="N",10,IF('C-MNS'!N34="c",1,0)))</f>
        <v>0</v>
      </c>
      <c r="O34" s="81">
        <f>IF('C-MNS'!O34="NS",100,IF('C-MNS'!O34="N",10,IF('C-MNS'!O34="c",1,0)))</f>
        <v>0</v>
      </c>
      <c r="P34" s="81">
        <f>IF('C-MNS'!P34="NS",100,IF('C-MNS'!P34="N",10,IF('C-MNS'!P34="c",1,0)))</f>
        <v>0</v>
      </c>
      <c r="Q34" s="81">
        <f>IF('C-MNS'!Q34="NS",100,IF('C-MNS'!Q34="N",10,IF('C-MNS'!Q34="c",1,0)))</f>
        <v>0</v>
      </c>
      <c r="R34" s="81">
        <f>IF('C-MNS'!R34="NS",100,IF('C-MNS'!R34="N",10,IF('C-MNS'!R34="c",1,0)))</f>
        <v>0</v>
      </c>
      <c r="S34" s="81">
        <f>IF('C-MNS'!S34="NS",100,IF('C-MNS'!S34="N",10,IF('C-MNS'!S34="c",1,0)))</f>
        <v>0</v>
      </c>
      <c r="T34" s="81">
        <f>IF('C-MNS'!T34="NS",100,IF('C-MNS'!T34="N",10,IF('C-MNS'!T34="c",1,0)))</f>
        <v>0</v>
      </c>
      <c r="U34" s="81">
        <f>IF('C-MNS'!U34="NS",100,IF('C-MNS'!U34="N",10,IF('C-MNS'!U34="c",1,0)))</f>
        <v>0</v>
      </c>
      <c r="V34" s="81">
        <f>IF('C-MNS'!V34="NS",100,IF('C-MNS'!V34="N",10,IF('C-MNS'!V34="c",1,0)))</f>
        <v>0</v>
      </c>
      <c r="W34" s="81">
        <f>IF('C-MNS'!W34="NS",100,IF('C-MNS'!W34="N",10,IF('C-MNS'!W34="c",1,0)))</f>
        <v>0</v>
      </c>
      <c r="X34" s="81">
        <f>IF('C-MNS'!X34="NS",100,IF('C-MNS'!X34="N",10,IF('C-MNS'!X34="c",1,0)))</f>
        <v>0</v>
      </c>
      <c r="Y34" s="81">
        <f>IF('C-MNS'!Y34="NS",100,IF('C-MNS'!Y34="N",10,IF('C-MNS'!Y34="c",1,0)))</f>
        <v>0</v>
      </c>
      <c r="Z34" s="81">
        <f>IF('C-MNS'!Z34="NS",100,IF('C-MNS'!Z34="N",10,IF('C-MNS'!Z34="c",1,0)))</f>
        <v>0</v>
      </c>
      <c r="AA34" s="81">
        <f>IF('C-MNS'!AA34="NS",100,IF('C-MNS'!AA34="N",10,IF('C-MNS'!AA34="c",1,0)))</f>
        <v>0</v>
      </c>
      <c r="AB34" s="81">
        <f>IF('C-MNS'!AB34="NS",100,IF('C-MNS'!AB34="N",10,IF('C-MNS'!AB34="c",1,0)))</f>
        <v>0</v>
      </c>
      <c r="AC34" s="81">
        <f>IF('C-MNS'!AC34="NS",100,IF('C-MNS'!AC34="N",10,IF('C-MNS'!AC34="c",1,0)))</f>
        <v>0</v>
      </c>
      <c r="AD34" s="81">
        <f>IF('C-MNS'!AD34="NS",100,IF('C-MNS'!AD34="N",10,IF('C-MNS'!AD34="c",1,0)))</f>
        <v>0</v>
      </c>
      <c r="AE34" s="81">
        <f>IF('C-MNS'!AE34="NS",100,IF('C-MNS'!AE34="N",10,IF('C-MNS'!AE34="c",1,0)))</f>
        <v>0</v>
      </c>
      <c r="AF34" s="81">
        <f>IF('C-MNS'!AF34="NS",100,IF('C-MNS'!AF34="N",10,IF('C-MNS'!AF34="c",1,0)))</f>
        <v>0</v>
      </c>
      <c r="AG34" s="81">
        <f>IF('C-MNS'!AG34="NS",100,IF('C-MNS'!AG34="N",10,IF('C-MNS'!AG34="c",1,0)))</f>
        <v>0</v>
      </c>
      <c r="AH34" s="81">
        <f>IF('C-MNS'!AH34="NS",100,IF('C-MNS'!AH34="N",10,IF('C-MNS'!AH34="c",1,0)))</f>
        <v>0</v>
      </c>
      <c r="AI34" s="81">
        <f>IF('C-MNS'!AI34="NS",100,IF('C-MNS'!AI34="N",10,IF('C-MNS'!AI34="c",1,0)))</f>
        <v>0</v>
      </c>
      <c r="AJ34" s="81">
        <f>IF('C-MNS'!AJ34="NS",100,IF('C-MNS'!AJ34="N",10,IF('C-MNS'!AJ34="c",1,0)))</f>
        <v>0</v>
      </c>
      <c r="AK34" s="81">
        <f>IF('C-MNS'!AK34="NS",100,IF('C-MNS'!AK34="N",10,IF('C-MNS'!AK34="c",1,0)))</f>
        <v>0</v>
      </c>
      <c r="AL34" s="81">
        <f>IF('C-MNS'!AL34="NS",100,IF('C-MNS'!AL34="N",10,IF('C-MNS'!AL34="c",1,0)))</f>
        <v>0</v>
      </c>
      <c r="AM34" s="81">
        <f>IF('C-MNS'!AM34="NS",100,IF('C-MNS'!AM34="N",10,IF('C-MNS'!AM34="c",1,0)))</f>
        <v>0</v>
      </c>
      <c r="AN34" s="81">
        <f>IF('C-MNS'!AN34="NS",100,IF('C-MNS'!AN34="N",10,IF('C-MNS'!AN34="c",1,0)))</f>
        <v>0</v>
      </c>
      <c r="AO34" s="81">
        <f>IF('C-MNS'!AO34="NS",100,IF('C-MNS'!AO34="N",10,IF('C-MNS'!AO34="c",1,0)))</f>
        <v>0</v>
      </c>
      <c r="AP34" s="81">
        <f>IF('C-MNS'!AP34="NS",100,IF('C-MNS'!AP34="N",10,IF('C-MNS'!AP34="c",1,0)))</f>
        <v>0</v>
      </c>
      <c r="AQ34" s="81">
        <f>IF('C-MNS'!AQ34="NS",100,IF('C-MNS'!AQ34="N",10,IF('C-MNS'!AQ34="c",1,0)))</f>
        <v>0</v>
      </c>
      <c r="AR34" s="81">
        <f>IF('C-MNS'!AR34="NS",100,IF('C-MNS'!AR34="N",10,IF('C-MNS'!AR34="c",1,0)))</f>
        <v>0</v>
      </c>
      <c r="AS34" s="81">
        <f>IF('C-MNS'!AS34="NS",100,IF('C-MNS'!AS34="N",10,IF('C-MNS'!AS34="c",1,0)))</f>
        <v>0</v>
      </c>
      <c r="AT34" s="81">
        <f>IF('C-MNS'!AT34="NS",100,IF('C-MNS'!AT34="N",10,IF('C-MNS'!AT34="c",1,0)))</f>
        <v>0</v>
      </c>
      <c r="AU34" s="81">
        <f>IF('C-MNS'!AU34="NS",100,IF('C-MNS'!AU34="N",10,IF('C-MNS'!AU34="c",1,0)))</f>
        <v>0</v>
      </c>
      <c r="AV34" s="81">
        <f>IF('C-MNS'!AV34="NS",100,IF('C-MNS'!AV34="N",10,IF('C-MNS'!AV34="c",1,0)))</f>
        <v>0</v>
      </c>
      <c r="AW34" s="81">
        <f>IF('C-MNS'!AW34="NS",100,IF('C-MNS'!AW34="N",10,IF('C-MNS'!AW34="c",1,0)))</f>
        <v>0</v>
      </c>
      <c r="AX34" s="81">
        <f>IF('C-MNS'!AX34="NS",100,IF('C-MNS'!AX34="N",10,IF('C-MNS'!AX34="c",1,0)))</f>
        <v>0</v>
      </c>
      <c r="AY34" s="81">
        <f>IF('C-MNS'!AY34="NS",100,IF('C-MNS'!AY34="N",10,IF('C-MNS'!AY34="c",1,0)))</f>
        <v>0</v>
      </c>
      <c r="AZ34" s="91">
        <f t="shared" si="3"/>
        <v>0</v>
      </c>
      <c r="BA34" s="91">
        <f t="shared" si="0"/>
        <v>0</v>
      </c>
      <c r="BB34" s="91">
        <f t="shared" si="1"/>
        <v>0</v>
      </c>
      <c r="BC34" s="91">
        <f t="shared" si="2"/>
        <v>0</v>
      </c>
    </row>
    <row r="35" spans="1:55" ht="15.75" customHeight="1">
      <c r="A35" s="525"/>
      <c r="B35" s="457"/>
      <c r="C35" s="458"/>
      <c r="D35" s="519"/>
      <c r="E35" s="83" t="s">
        <v>377</v>
      </c>
      <c r="F35" s="8" t="s">
        <v>416</v>
      </c>
      <c r="G35" s="81">
        <f>IF('C-MNS'!G35="NS",100,IF('C-MNS'!G35="N",10,IF('C-MNS'!G35="c",1,0)))</f>
        <v>0</v>
      </c>
      <c r="H35" s="81">
        <f>IF('C-MNS'!H35="NS",100,IF('C-MNS'!H35="N",10,IF('C-MNS'!H35="c",1,0)))</f>
        <v>0</v>
      </c>
      <c r="I35" s="81">
        <f>IF('C-MNS'!I35="NS",100,IF('C-MNS'!I35="N",10,IF('C-MNS'!I35="c",1,0)))</f>
        <v>0</v>
      </c>
      <c r="J35" s="81">
        <f>IF('C-MNS'!J35="NS",100,IF('C-MNS'!J35="N",10,IF('C-MNS'!J35="c",1,0)))</f>
        <v>0</v>
      </c>
      <c r="K35" s="81">
        <f>IF('C-MNS'!K35="NS",100,IF('C-MNS'!K35="N",10,IF('C-MNS'!K35="c",1,0)))</f>
        <v>0</v>
      </c>
      <c r="L35" s="81">
        <f>IF('C-MNS'!L35="NS",100,IF('C-MNS'!L35="N",10,IF('C-MNS'!L35="c",1,0)))</f>
        <v>0</v>
      </c>
      <c r="M35" s="81">
        <f>IF('C-MNS'!M35="NS",100,IF('C-MNS'!M35="N",10,IF('C-MNS'!M35="c",1,0)))</f>
        <v>0</v>
      </c>
      <c r="N35" s="81">
        <f>IF('C-MNS'!N35="NS",100,IF('C-MNS'!N35="N",10,IF('C-MNS'!N35="c",1,0)))</f>
        <v>0</v>
      </c>
      <c r="O35" s="81">
        <f>IF('C-MNS'!O35="NS",100,IF('C-MNS'!O35="N",10,IF('C-MNS'!O35="c",1,0)))</f>
        <v>0</v>
      </c>
      <c r="P35" s="81">
        <f>IF('C-MNS'!P35="NS",100,IF('C-MNS'!P35="N",10,IF('C-MNS'!P35="c",1,0)))</f>
        <v>0</v>
      </c>
      <c r="Q35" s="81">
        <f>IF('C-MNS'!Q35="NS",100,IF('C-MNS'!Q35="N",10,IF('C-MNS'!Q35="c",1,0)))</f>
        <v>0</v>
      </c>
      <c r="R35" s="81">
        <f>IF('C-MNS'!R35="NS",100,IF('C-MNS'!R35="N",10,IF('C-MNS'!R35="c",1,0)))</f>
        <v>0</v>
      </c>
      <c r="S35" s="81">
        <f>IF('C-MNS'!S35="NS",100,IF('C-MNS'!S35="N",10,IF('C-MNS'!S35="c",1,0)))</f>
        <v>0</v>
      </c>
      <c r="T35" s="81">
        <f>IF('C-MNS'!T35="NS",100,IF('C-MNS'!T35="N",10,IF('C-MNS'!T35="c",1,0)))</f>
        <v>0</v>
      </c>
      <c r="U35" s="81">
        <f>IF('C-MNS'!U35="NS",100,IF('C-MNS'!U35="N",10,IF('C-MNS'!U35="c",1,0)))</f>
        <v>0</v>
      </c>
      <c r="V35" s="81">
        <f>IF('C-MNS'!V35="NS",100,IF('C-MNS'!V35="N",10,IF('C-MNS'!V35="c",1,0)))</f>
        <v>0</v>
      </c>
      <c r="W35" s="81">
        <f>IF('C-MNS'!W35="NS",100,IF('C-MNS'!W35="N",10,IF('C-MNS'!W35="c",1,0)))</f>
        <v>0</v>
      </c>
      <c r="X35" s="81">
        <f>IF('C-MNS'!X35="NS",100,IF('C-MNS'!X35="N",10,IF('C-MNS'!X35="c",1,0)))</f>
        <v>0</v>
      </c>
      <c r="Y35" s="81">
        <f>IF('C-MNS'!Y35="NS",100,IF('C-MNS'!Y35="N",10,IF('C-MNS'!Y35="c",1,0)))</f>
        <v>0</v>
      </c>
      <c r="Z35" s="81">
        <f>IF('C-MNS'!Z35="NS",100,IF('C-MNS'!Z35="N",10,IF('C-MNS'!Z35="c",1,0)))</f>
        <v>0</v>
      </c>
      <c r="AA35" s="81">
        <f>IF('C-MNS'!AA35="NS",100,IF('C-MNS'!AA35="N",10,IF('C-MNS'!AA35="c",1,0)))</f>
        <v>0</v>
      </c>
      <c r="AB35" s="81">
        <f>IF('C-MNS'!AB35="NS",100,IF('C-MNS'!AB35="N",10,IF('C-MNS'!AB35="c",1,0)))</f>
        <v>0</v>
      </c>
      <c r="AC35" s="81">
        <f>IF('C-MNS'!AC35="NS",100,IF('C-MNS'!AC35="N",10,IF('C-MNS'!AC35="c",1,0)))</f>
        <v>0</v>
      </c>
      <c r="AD35" s="81">
        <f>IF('C-MNS'!AD35="NS",100,IF('C-MNS'!AD35="N",10,IF('C-MNS'!AD35="c",1,0)))</f>
        <v>0</v>
      </c>
      <c r="AE35" s="81">
        <f>IF('C-MNS'!AE35="NS",100,IF('C-MNS'!AE35="N",10,IF('C-MNS'!AE35="c",1,0)))</f>
        <v>0</v>
      </c>
      <c r="AF35" s="81">
        <f>IF('C-MNS'!AF35="NS",100,IF('C-MNS'!AF35="N",10,IF('C-MNS'!AF35="c",1,0)))</f>
        <v>0</v>
      </c>
      <c r="AG35" s="81">
        <f>IF('C-MNS'!AG35="NS",100,IF('C-MNS'!AG35="N",10,IF('C-MNS'!AG35="c",1,0)))</f>
        <v>0</v>
      </c>
      <c r="AH35" s="81">
        <f>IF('C-MNS'!AH35="NS",100,IF('C-MNS'!AH35="N",10,IF('C-MNS'!AH35="c",1,0)))</f>
        <v>0</v>
      </c>
      <c r="AI35" s="81">
        <f>IF('C-MNS'!AI35="NS",100,IF('C-MNS'!AI35="N",10,IF('C-MNS'!AI35="c",1,0)))</f>
        <v>0</v>
      </c>
      <c r="AJ35" s="81">
        <f>IF('C-MNS'!AJ35="NS",100,IF('C-MNS'!AJ35="N",10,IF('C-MNS'!AJ35="c",1,0)))</f>
        <v>0</v>
      </c>
      <c r="AK35" s="81">
        <f>IF('C-MNS'!AK35="NS",100,IF('C-MNS'!AK35="N",10,IF('C-MNS'!AK35="c",1,0)))</f>
        <v>0</v>
      </c>
      <c r="AL35" s="81">
        <f>IF('C-MNS'!AL35="NS",100,IF('C-MNS'!AL35="N",10,IF('C-MNS'!AL35="c",1,0)))</f>
        <v>0</v>
      </c>
      <c r="AM35" s="81">
        <f>IF('C-MNS'!AM35="NS",100,IF('C-MNS'!AM35="N",10,IF('C-MNS'!AM35="c",1,0)))</f>
        <v>0</v>
      </c>
      <c r="AN35" s="81">
        <f>IF('C-MNS'!AN35="NS",100,IF('C-MNS'!AN35="N",10,IF('C-MNS'!AN35="c",1,0)))</f>
        <v>0</v>
      </c>
      <c r="AO35" s="81">
        <f>IF('C-MNS'!AO35="NS",100,IF('C-MNS'!AO35="N",10,IF('C-MNS'!AO35="c",1,0)))</f>
        <v>0</v>
      </c>
      <c r="AP35" s="81">
        <f>IF('C-MNS'!AP35="NS",100,IF('C-MNS'!AP35="N",10,IF('C-MNS'!AP35="c",1,0)))</f>
        <v>0</v>
      </c>
      <c r="AQ35" s="81">
        <f>IF('C-MNS'!AQ35="NS",100,IF('C-MNS'!AQ35="N",10,IF('C-MNS'!AQ35="c",1,0)))</f>
        <v>0</v>
      </c>
      <c r="AR35" s="81">
        <f>IF('C-MNS'!AR35="NS",100,IF('C-MNS'!AR35="N",10,IF('C-MNS'!AR35="c",1,0)))</f>
        <v>0</v>
      </c>
      <c r="AS35" s="81">
        <f>IF('C-MNS'!AS35="NS",100,IF('C-MNS'!AS35="N",10,IF('C-MNS'!AS35="c",1,0)))</f>
        <v>0</v>
      </c>
      <c r="AT35" s="81">
        <f>IF('C-MNS'!AT35="NS",100,IF('C-MNS'!AT35="N",10,IF('C-MNS'!AT35="c",1,0)))</f>
        <v>0</v>
      </c>
      <c r="AU35" s="81">
        <f>IF('C-MNS'!AU35="NS",100,IF('C-MNS'!AU35="N",10,IF('C-MNS'!AU35="c",1,0)))</f>
        <v>0</v>
      </c>
      <c r="AV35" s="81">
        <f>IF('C-MNS'!AV35="NS",100,IF('C-MNS'!AV35="N",10,IF('C-MNS'!AV35="c",1,0)))</f>
        <v>1</v>
      </c>
      <c r="AW35" s="81">
        <f>IF('C-MNS'!AW35="NS",100,IF('C-MNS'!AW35="N",10,IF('C-MNS'!AW35="c",1,0)))</f>
        <v>0</v>
      </c>
      <c r="AX35" s="81">
        <f>IF('C-MNS'!AX35="NS",100,IF('C-MNS'!AX35="N",10,IF('C-MNS'!AX35="c",1,0)))</f>
        <v>0</v>
      </c>
      <c r="AY35" s="81">
        <f>IF('C-MNS'!AY35="NS",100,IF('C-MNS'!AY35="N",10,IF('C-MNS'!AY35="c",1,0)))</f>
        <v>0</v>
      </c>
      <c r="AZ35" s="91">
        <f t="shared" si="3"/>
        <v>1</v>
      </c>
      <c r="BA35" s="91">
        <f t="shared" si="0"/>
        <v>0</v>
      </c>
      <c r="BB35" s="91">
        <f t="shared" si="1"/>
        <v>0</v>
      </c>
      <c r="BC35" s="91">
        <f t="shared" si="2"/>
        <v>1</v>
      </c>
    </row>
    <row r="36" spans="1:55" ht="15.75" customHeight="1">
      <c r="A36" s="525"/>
      <c r="B36" s="457"/>
      <c r="C36" s="508" t="s">
        <v>417</v>
      </c>
      <c r="D36" s="520" t="s">
        <v>113</v>
      </c>
      <c r="E36" s="76" t="s">
        <v>373</v>
      </c>
      <c r="F36" s="27" t="s">
        <v>418</v>
      </c>
      <c r="G36" s="81">
        <f>IF('C-MNS'!G36="NS",100,IF('C-MNS'!G36="N",10,IF('C-MNS'!G36="c",1,0)))</f>
        <v>0</v>
      </c>
      <c r="H36" s="81">
        <f>IF('C-MNS'!H36="NS",100,IF('C-MNS'!H36="N",10,IF('C-MNS'!H36="c",1,0)))</f>
        <v>0</v>
      </c>
      <c r="I36" s="81">
        <f>IF('C-MNS'!I36="NS",100,IF('C-MNS'!I36="N",10,IF('C-MNS'!I36="c",1,0)))</f>
        <v>0</v>
      </c>
      <c r="J36" s="81">
        <f>IF('C-MNS'!J36="NS",100,IF('C-MNS'!J36="N",10,IF('C-MNS'!J36="c",1,0)))</f>
        <v>0</v>
      </c>
      <c r="K36" s="81">
        <f>IF('C-MNS'!K36="NS",100,IF('C-MNS'!K36="N",10,IF('C-MNS'!K36="c",1,0)))</f>
        <v>0</v>
      </c>
      <c r="L36" s="81">
        <f>IF('C-MNS'!L36="NS",100,IF('C-MNS'!L36="N",10,IF('C-MNS'!L36="c",1,0)))</f>
        <v>0</v>
      </c>
      <c r="M36" s="81">
        <f>IF('C-MNS'!M36="NS",100,IF('C-MNS'!M36="N",10,IF('C-MNS'!M36="c",1,0)))</f>
        <v>0</v>
      </c>
      <c r="N36" s="81">
        <f>IF('C-MNS'!N36="NS",100,IF('C-MNS'!N36="N",10,IF('C-MNS'!N36="c",1,0)))</f>
        <v>0</v>
      </c>
      <c r="O36" s="81">
        <f>IF('C-MNS'!O36="NS",100,IF('C-MNS'!O36="N",10,IF('C-MNS'!O36="c",1,0)))</f>
        <v>0</v>
      </c>
      <c r="P36" s="81">
        <f>IF('C-MNS'!P36="NS",100,IF('C-MNS'!P36="N",10,IF('C-MNS'!P36="c",1,0)))</f>
        <v>0</v>
      </c>
      <c r="Q36" s="81">
        <f>IF('C-MNS'!Q36="NS",100,IF('C-MNS'!Q36="N",10,IF('C-MNS'!Q36="c",1,0)))</f>
        <v>0</v>
      </c>
      <c r="R36" s="81">
        <f>IF('C-MNS'!R36="NS",100,IF('C-MNS'!R36="N",10,IF('C-MNS'!R36="c",1,0)))</f>
        <v>0</v>
      </c>
      <c r="S36" s="81">
        <f>IF('C-MNS'!S36="NS",100,IF('C-MNS'!S36="N",10,IF('C-MNS'!S36="c",1,0)))</f>
        <v>0</v>
      </c>
      <c r="T36" s="81">
        <f>IF('C-MNS'!T36="NS",100,IF('C-MNS'!T36="N",10,IF('C-MNS'!T36="c",1,0)))</f>
        <v>0</v>
      </c>
      <c r="U36" s="81">
        <f>IF('C-MNS'!U36="NS",100,IF('C-MNS'!U36="N",10,IF('C-MNS'!U36="c",1,0)))</f>
        <v>0</v>
      </c>
      <c r="V36" s="81">
        <f>IF('C-MNS'!V36="NS",100,IF('C-MNS'!V36="N",10,IF('C-MNS'!V36="c",1,0)))</f>
        <v>0</v>
      </c>
      <c r="W36" s="81">
        <f>IF('C-MNS'!W36="NS",100,IF('C-MNS'!W36="N",10,IF('C-MNS'!W36="c",1,0)))</f>
        <v>0</v>
      </c>
      <c r="X36" s="81">
        <f>IF('C-MNS'!X36="NS",100,IF('C-MNS'!X36="N",10,IF('C-MNS'!X36="c",1,0)))</f>
        <v>0</v>
      </c>
      <c r="Y36" s="81">
        <f>IF('C-MNS'!Y36="NS",100,IF('C-MNS'!Y36="N",10,IF('C-MNS'!Y36="c",1,0)))</f>
        <v>0</v>
      </c>
      <c r="Z36" s="81">
        <f>IF('C-MNS'!Z36="NS",100,IF('C-MNS'!Z36="N",10,IF('C-MNS'!Z36="c",1,0)))</f>
        <v>0</v>
      </c>
      <c r="AA36" s="81">
        <f>IF('C-MNS'!AA36="NS",100,IF('C-MNS'!AA36="N",10,IF('C-MNS'!AA36="c",1,0)))</f>
        <v>0</v>
      </c>
      <c r="AB36" s="81">
        <f>IF('C-MNS'!AB36="NS",100,IF('C-MNS'!AB36="N",10,IF('C-MNS'!AB36="c",1,0)))</f>
        <v>0</v>
      </c>
      <c r="AC36" s="81">
        <f>IF('C-MNS'!AC36="NS",100,IF('C-MNS'!AC36="N",10,IF('C-MNS'!AC36="c",1,0)))</f>
        <v>0</v>
      </c>
      <c r="AD36" s="81">
        <f>IF('C-MNS'!AD36="NS",100,IF('C-MNS'!AD36="N",10,IF('C-MNS'!AD36="c",1,0)))</f>
        <v>0</v>
      </c>
      <c r="AE36" s="81">
        <f>IF('C-MNS'!AE36="NS",100,IF('C-MNS'!AE36="N",10,IF('C-MNS'!AE36="c",1,0)))</f>
        <v>0</v>
      </c>
      <c r="AF36" s="81">
        <f>IF('C-MNS'!AF36="NS",100,IF('C-MNS'!AF36="N",10,IF('C-MNS'!AF36="c",1,0)))</f>
        <v>0</v>
      </c>
      <c r="AG36" s="81">
        <f>IF('C-MNS'!AG36="NS",100,IF('C-MNS'!AG36="N",10,IF('C-MNS'!AG36="c",1,0)))</f>
        <v>0</v>
      </c>
      <c r="AH36" s="81">
        <f>IF('C-MNS'!AH36="NS",100,IF('C-MNS'!AH36="N",10,IF('C-MNS'!AH36="c",1,0)))</f>
        <v>0</v>
      </c>
      <c r="AI36" s="81">
        <f>IF('C-MNS'!AI36="NS",100,IF('C-MNS'!AI36="N",10,IF('C-MNS'!AI36="c",1,0)))</f>
        <v>0</v>
      </c>
      <c r="AJ36" s="81">
        <f>IF('C-MNS'!AJ36="NS",100,IF('C-MNS'!AJ36="N",10,IF('C-MNS'!AJ36="c",1,0)))</f>
        <v>0</v>
      </c>
      <c r="AK36" s="81">
        <f>IF('C-MNS'!AK36="NS",100,IF('C-MNS'!AK36="N",10,IF('C-MNS'!AK36="c",1,0)))</f>
        <v>0</v>
      </c>
      <c r="AL36" s="81">
        <f>IF('C-MNS'!AL36="NS",100,IF('C-MNS'!AL36="N",10,IF('C-MNS'!AL36="c",1,0)))</f>
        <v>0</v>
      </c>
      <c r="AM36" s="81">
        <f>IF('C-MNS'!AM36="NS",100,IF('C-MNS'!AM36="N",10,IF('C-MNS'!AM36="c",1,0)))</f>
        <v>0</v>
      </c>
      <c r="AN36" s="81">
        <f>IF('C-MNS'!AN36="NS",100,IF('C-MNS'!AN36="N",10,IF('C-MNS'!AN36="c",1,0)))</f>
        <v>0</v>
      </c>
      <c r="AO36" s="81">
        <f>IF('C-MNS'!AO36="NS",100,IF('C-MNS'!AO36="N",10,IF('C-MNS'!AO36="c",1,0)))</f>
        <v>0</v>
      </c>
      <c r="AP36" s="81">
        <f>IF('C-MNS'!AP36="NS",100,IF('C-MNS'!AP36="N",10,IF('C-MNS'!AP36="c",1,0)))</f>
        <v>0</v>
      </c>
      <c r="AQ36" s="81">
        <f>IF('C-MNS'!AQ36="NS",100,IF('C-MNS'!AQ36="N",10,IF('C-MNS'!AQ36="c",1,0)))</f>
        <v>0</v>
      </c>
      <c r="AR36" s="81">
        <f>IF('C-MNS'!AR36="NS",100,IF('C-MNS'!AR36="N",10,IF('C-MNS'!AR36="c",1,0)))</f>
        <v>0</v>
      </c>
      <c r="AS36" s="81">
        <f>IF('C-MNS'!AS36="NS",100,IF('C-MNS'!AS36="N",10,IF('C-MNS'!AS36="c",1,0)))</f>
        <v>0</v>
      </c>
      <c r="AT36" s="81">
        <f>IF('C-MNS'!AT36="NS",100,IF('C-MNS'!AT36="N",10,IF('C-MNS'!AT36="c",1,0)))</f>
        <v>0</v>
      </c>
      <c r="AU36" s="81">
        <f>IF('C-MNS'!AU36="NS",100,IF('C-MNS'!AU36="N",10,IF('C-MNS'!AU36="c",1,0)))</f>
        <v>0</v>
      </c>
      <c r="AV36" s="81">
        <f>IF('C-MNS'!AV36="NS",100,IF('C-MNS'!AV36="N",10,IF('C-MNS'!AV36="c",1,0)))</f>
        <v>0</v>
      </c>
      <c r="AW36" s="81">
        <f>IF('C-MNS'!AW36="NS",100,IF('C-MNS'!AW36="N",10,IF('C-MNS'!AW36="c",1,0)))</f>
        <v>0</v>
      </c>
      <c r="AX36" s="81">
        <f>IF('C-MNS'!AX36="NS",100,IF('C-MNS'!AX36="N",10,IF('C-MNS'!AX36="c",1,0)))</f>
        <v>0</v>
      </c>
      <c r="AY36" s="81">
        <f>IF('C-MNS'!AY36="NS",100,IF('C-MNS'!AY36="N",10,IF('C-MNS'!AY36="c",1,0)))</f>
        <v>0</v>
      </c>
      <c r="AZ36" s="91">
        <f t="shared" si="3"/>
        <v>0</v>
      </c>
      <c r="BA36" s="91">
        <f t="shared" si="0"/>
        <v>0</v>
      </c>
      <c r="BB36" s="91">
        <f t="shared" si="1"/>
        <v>0</v>
      </c>
      <c r="BC36" s="91">
        <f t="shared" si="2"/>
        <v>0</v>
      </c>
    </row>
    <row r="37" spans="1:55" ht="15.75" customHeight="1">
      <c r="A37" s="525"/>
      <c r="B37" s="457"/>
      <c r="C37" s="457"/>
      <c r="D37" s="516"/>
      <c r="E37" s="76" t="s">
        <v>375</v>
      </c>
      <c r="F37" s="27" t="s">
        <v>419</v>
      </c>
      <c r="G37" s="81">
        <f>IF('C-MNS'!G37="NS",100,IF('C-MNS'!G37="N",10,IF('C-MNS'!G37="c",1,0)))</f>
        <v>0</v>
      </c>
      <c r="H37" s="81">
        <f>IF('C-MNS'!H37="NS",100,IF('C-MNS'!H37="N",10,IF('C-MNS'!H37="c",1,0)))</f>
        <v>0</v>
      </c>
      <c r="I37" s="81">
        <f>IF('C-MNS'!I37="NS",100,IF('C-MNS'!I37="N",10,IF('C-MNS'!I37="c",1,0)))</f>
        <v>0</v>
      </c>
      <c r="J37" s="81">
        <f>IF('C-MNS'!J37="NS",100,IF('C-MNS'!J37="N",10,IF('C-MNS'!J37="c",1,0)))</f>
        <v>0</v>
      </c>
      <c r="K37" s="81">
        <f>IF('C-MNS'!K37="NS",100,IF('C-MNS'!K37="N",10,IF('C-MNS'!K37="c",1,0)))</f>
        <v>0</v>
      </c>
      <c r="L37" s="81">
        <f>IF('C-MNS'!L37="NS",100,IF('C-MNS'!L37="N",10,IF('C-MNS'!L37="c",1,0)))</f>
        <v>0</v>
      </c>
      <c r="M37" s="81">
        <f>IF('C-MNS'!M37="NS",100,IF('C-MNS'!M37="N",10,IF('C-MNS'!M37="c",1,0)))</f>
        <v>0</v>
      </c>
      <c r="N37" s="81">
        <f>IF('C-MNS'!N37="NS",100,IF('C-MNS'!N37="N",10,IF('C-MNS'!N37="c",1,0)))</f>
        <v>0</v>
      </c>
      <c r="O37" s="81">
        <f>IF('C-MNS'!O37="NS",100,IF('C-MNS'!O37="N",10,IF('C-MNS'!O37="c",1,0)))</f>
        <v>0</v>
      </c>
      <c r="P37" s="81">
        <f>IF('C-MNS'!P37="NS",100,IF('C-MNS'!P37="N",10,IF('C-MNS'!P37="c",1,0)))</f>
        <v>0</v>
      </c>
      <c r="Q37" s="81">
        <f>IF('C-MNS'!Q37="NS",100,IF('C-MNS'!Q37="N",10,IF('C-MNS'!Q37="c",1,0)))</f>
        <v>0</v>
      </c>
      <c r="R37" s="81">
        <f>IF('C-MNS'!R37="NS",100,IF('C-MNS'!R37="N",10,IF('C-MNS'!R37="c",1,0)))</f>
        <v>0</v>
      </c>
      <c r="S37" s="81">
        <f>IF('C-MNS'!S37="NS",100,IF('C-MNS'!S37="N",10,IF('C-MNS'!S37="c",1,0)))</f>
        <v>0</v>
      </c>
      <c r="T37" s="81">
        <f>IF('C-MNS'!T37="NS",100,IF('C-MNS'!T37="N",10,IF('C-MNS'!T37="c",1,0)))</f>
        <v>0</v>
      </c>
      <c r="U37" s="81">
        <f>IF('C-MNS'!U37="NS",100,IF('C-MNS'!U37="N",10,IF('C-MNS'!U37="c",1,0)))</f>
        <v>0</v>
      </c>
      <c r="V37" s="81">
        <f>IF('C-MNS'!V37="NS",100,IF('C-MNS'!V37="N",10,IF('C-MNS'!V37="c",1,0)))</f>
        <v>0</v>
      </c>
      <c r="W37" s="81">
        <f>IF('C-MNS'!W37="NS",100,IF('C-MNS'!W37="N",10,IF('C-MNS'!W37="c",1,0)))</f>
        <v>0</v>
      </c>
      <c r="X37" s="81">
        <f>IF('C-MNS'!X37="NS",100,IF('C-MNS'!X37="N",10,IF('C-MNS'!X37="c",1,0)))</f>
        <v>0</v>
      </c>
      <c r="Y37" s="81">
        <f>IF('C-MNS'!Y37="NS",100,IF('C-MNS'!Y37="N",10,IF('C-MNS'!Y37="c",1,0)))</f>
        <v>0</v>
      </c>
      <c r="Z37" s="81">
        <f>IF('C-MNS'!Z37="NS",100,IF('C-MNS'!Z37="N",10,IF('C-MNS'!Z37="c",1,0)))</f>
        <v>0</v>
      </c>
      <c r="AA37" s="81">
        <f>IF('C-MNS'!AA37="NS",100,IF('C-MNS'!AA37="N",10,IF('C-MNS'!AA37="c",1,0)))</f>
        <v>0</v>
      </c>
      <c r="AB37" s="81">
        <f>IF('C-MNS'!AB37="NS",100,IF('C-MNS'!AB37="N",10,IF('C-MNS'!AB37="c",1,0)))</f>
        <v>0</v>
      </c>
      <c r="AC37" s="81">
        <f>IF('C-MNS'!AC37="NS",100,IF('C-MNS'!AC37="N",10,IF('C-MNS'!AC37="c",1,0)))</f>
        <v>0</v>
      </c>
      <c r="AD37" s="81">
        <f>IF('C-MNS'!AD37="NS",100,IF('C-MNS'!AD37="N",10,IF('C-MNS'!AD37="c",1,0)))</f>
        <v>0</v>
      </c>
      <c r="AE37" s="81">
        <f>IF('C-MNS'!AE37="NS",100,IF('C-MNS'!AE37="N",10,IF('C-MNS'!AE37="c",1,0)))</f>
        <v>0</v>
      </c>
      <c r="AF37" s="81">
        <f>IF('C-MNS'!AF37="NS",100,IF('C-MNS'!AF37="N",10,IF('C-MNS'!AF37="c",1,0)))</f>
        <v>0</v>
      </c>
      <c r="AG37" s="81">
        <f>IF('C-MNS'!AG37="NS",100,IF('C-MNS'!AG37="N",10,IF('C-MNS'!AG37="c",1,0)))</f>
        <v>0</v>
      </c>
      <c r="AH37" s="81">
        <f>IF('C-MNS'!AH37="NS",100,IF('C-MNS'!AH37="N",10,IF('C-MNS'!AH37="c",1,0)))</f>
        <v>0</v>
      </c>
      <c r="AI37" s="81">
        <f>IF('C-MNS'!AI37="NS",100,IF('C-MNS'!AI37="N",10,IF('C-MNS'!AI37="c",1,0)))</f>
        <v>0</v>
      </c>
      <c r="AJ37" s="81">
        <f>IF('C-MNS'!AJ37="NS",100,IF('C-MNS'!AJ37="N",10,IF('C-MNS'!AJ37="c",1,0)))</f>
        <v>0</v>
      </c>
      <c r="AK37" s="81">
        <f>IF('C-MNS'!AK37="NS",100,IF('C-MNS'!AK37="N",10,IF('C-MNS'!AK37="c",1,0)))</f>
        <v>0</v>
      </c>
      <c r="AL37" s="81">
        <f>IF('C-MNS'!AL37="NS",100,IF('C-MNS'!AL37="N",10,IF('C-MNS'!AL37="c",1,0)))</f>
        <v>0</v>
      </c>
      <c r="AM37" s="81">
        <f>IF('C-MNS'!AM37="NS",100,IF('C-MNS'!AM37="N",10,IF('C-MNS'!AM37="c",1,0)))</f>
        <v>0</v>
      </c>
      <c r="AN37" s="81">
        <f>IF('C-MNS'!AN37="NS",100,IF('C-MNS'!AN37="N",10,IF('C-MNS'!AN37="c",1,0)))</f>
        <v>0</v>
      </c>
      <c r="AO37" s="81">
        <f>IF('C-MNS'!AO37="NS",100,IF('C-MNS'!AO37="N",10,IF('C-MNS'!AO37="c",1,0)))</f>
        <v>0</v>
      </c>
      <c r="AP37" s="81">
        <f>IF('C-MNS'!AP37="NS",100,IF('C-MNS'!AP37="N",10,IF('C-MNS'!AP37="c",1,0)))</f>
        <v>0</v>
      </c>
      <c r="AQ37" s="81">
        <f>IF('C-MNS'!AQ37="NS",100,IF('C-MNS'!AQ37="N",10,IF('C-MNS'!AQ37="c",1,0)))</f>
        <v>0</v>
      </c>
      <c r="AR37" s="81">
        <f>IF('C-MNS'!AR37="NS",100,IF('C-MNS'!AR37="N",10,IF('C-MNS'!AR37="c",1,0)))</f>
        <v>0</v>
      </c>
      <c r="AS37" s="81">
        <f>IF('C-MNS'!AS37="NS",100,IF('C-MNS'!AS37="N",10,IF('C-MNS'!AS37="c",1,0)))</f>
        <v>0</v>
      </c>
      <c r="AT37" s="81">
        <f>IF('C-MNS'!AT37="NS",100,IF('C-MNS'!AT37="N",10,IF('C-MNS'!AT37="c",1,0)))</f>
        <v>0</v>
      </c>
      <c r="AU37" s="81">
        <f>IF('C-MNS'!AU37="NS",100,IF('C-MNS'!AU37="N",10,IF('C-MNS'!AU37="c",1,0)))</f>
        <v>0</v>
      </c>
      <c r="AV37" s="81">
        <f>IF('C-MNS'!AV37="NS",100,IF('C-MNS'!AV37="N",10,IF('C-MNS'!AV37="c",1,0)))</f>
        <v>0</v>
      </c>
      <c r="AW37" s="81">
        <f>IF('C-MNS'!AW37="NS",100,IF('C-MNS'!AW37="N",10,IF('C-MNS'!AW37="c",1,0)))</f>
        <v>0</v>
      </c>
      <c r="AX37" s="81">
        <f>IF('C-MNS'!AX37="NS",100,IF('C-MNS'!AX37="N",10,IF('C-MNS'!AX37="c",1,0)))</f>
        <v>0</v>
      </c>
      <c r="AY37" s="81">
        <f>IF('C-MNS'!AY37="NS",100,IF('C-MNS'!AY37="N",10,IF('C-MNS'!AY37="c",1,0)))</f>
        <v>0</v>
      </c>
      <c r="AZ37" s="91">
        <f t="shared" si="3"/>
        <v>0</v>
      </c>
      <c r="BA37" s="91">
        <f t="shared" si="0"/>
        <v>0</v>
      </c>
      <c r="BB37" s="91">
        <f t="shared" si="1"/>
        <v>0</v>
      </c>
      <c r="BC37" s="91">
        <f t="shared" si="2"/>
        <v>0</v>
      </c>
    </row>
    <row r="38" spans="1:55" ht="15.75" customHeight="1">
      <c r="A38" s="525"/>
      <c r="B38" s="457"/>
      <c r="C38" s="458"/>
      <c r="D38" s="519"/>
      <c r="E38" s="83" t="s">
        <v>377</v>
      </c>
      <c r="F38" s="23" t="s">
        <v>420</v>
      </c>
      <c r="G38" s="81">
        <f>IF('C-MNS'!G38="NS",100,IF('C-MNS'!G38="N",10,IF('C-MNS'!G38="c",1,0)))</f>
        <v>0</v>
      </c>
      <c r="H38" s="81">
        <f>IF('C-MNS'!H38="NS",100,IF('C-MNS'!H38="N",10,IF('C-MNS'!H38="c",1,0)))</f>
        <v>0</v>
      </c>
      <c r="I38" s="81">
        <f>IF('C-MNS'!I38="NS",100,IF('C-MNS'!I38="N",10,IF('C-MNS'!I38="c",1,0)))</f>
        <v>0</v>
      </c>
      <c r="J38" s="81">
        <f>IF('C-MNS'!J38="NS",100,IF('C-MNS'!J38="N",10,IF('C-MNS'!J38="c",1,0)))</f>
        <v>0</v>
      </c>
      <c r="K38" s="81">
        <f>IF('C-MNS'!K38="NS",100,IF('C-MNS'!K38="N",10,IF('C-MNS'!K38="c",1,0)))</f>
        <v>0</v>
      </c>
      <c r="L38" s="81">
        <f>IF('C-MNS'!L38="NS",100,IF('C-MNS'!L38="N",10,IF('C-MNS'!L38="c",1,0)))</f>
        <v>0</v>
      </c>
      <c r="M38" s="81">
        <f>IF('C-MNS'!M38="NS",100,IF('C-MNS'!M38="N",10,IF('C-MNS'!M38="c",1,0)))</f>
        <v>0</v>
      </c>
      <c r="N38" s="81">
        <f>IF('C-MNS'!N38="NS",100,IF('C-MNS'!N38="N",10,IF('C-MNS'!N38="c",1,0)))</f>
        <v>0</v>
      </c>
      <c r="O38" s="81">
        <f>IF('C-MNS'!O38="NS",100,IF('C-MNS'!O38="N",10,IF('C-MNS'!O38="c",1,0)))</f>
        <v>0</v>
      </c>
      <c r="P38" s="81">
        <f>IF('C-MNS'!P38="NS",100,IF('C-MNS'!P38="N",10,IF('C-MNS'!P38="c",1,0)))</f>
        <v>0</v>
      </c>
      <c r="Q38" s="81">
        <f>IF('C-MNS'!Q38="NS",100,IF('C-MNS'!Q38="N",10,IF('C-MNS'!Q38="c",1,0)))</f>
        <v>0</v>
      </c>
      <c r="R38" s="81">
        <f>IF('C-MNS'!R38="NS",100,IF('C-MNS'!R38="N",10,IF('C-MNS'!R38="c",1,0)))</f>
        <v>0</v>
      </c>
      <c r="S38" s="81">
        <f>IF('C-MNS'!S38="NS",100,IF('C-MNS'!S38="N",10,IF('C-MNS'!S38="c",1,0)))</f>
        <v>0</v>
      </c>
      <c r="T38" s="81">
        <f>IF('C-MNS'!T38="NS",100,IF('C-MNS'!T38="N",10,IF('C-MNS'!T38="c",1,0)))</f>
        <v>0</v>
      </c>
      <c r="U38" s="81">
        <f>IF('C-MNS'!U38="NS",100,IF('C-MNS'!U38="N",10,IF('C-MNS'!U38="c",1,0)))</f>
        <v>0</v>
      </c>
      <c r="V38" s="81">
        <f>IF('C-MNS'!V38="NS",100,IF('C-MNS'!V38="N",10,IF('C-MNS'!V38="c",1,0)))</f>
        <v>0</v>
      </c>
      <c r="W38" s="81">
        <f>IF('C-MNS'!W38="NS",100,IF('C-MNS'!W38="N",10,IF('C-MNS'!W38="c",1,0)))</f>
        <v>0</v>
      </c>
      <c r="X38" s="81">
        <f>IF('C-MNS'!X38="NS",100,IF('C-MNS'!X38="N",10,IF('C-MNS'!X38="c",1,0)))</f>
        <v>0</v>
      </c>
      <c r="Y38" s="81">
        <f>IF('C-MNS'!Y38="NS",100,IF('C-MNS'!Y38="N",10,IF('C-MNS'!Y38="c",1,0)))</f>
        <v>0</v>
      </c>
      <c r="Z38" s="81">
        <f>IF('C-MNS'!Z38="NS",100,IF('C-MNS'!Z38="N",10,IF('C-MNS'!Z38="c",1,0)))</f>
        <v>0</v>
      </c>
      <c r="AA38" s="81">
        <f>IF('C-MNS'!AA38="NS",100,IF('C-MNS'!AA38="N",10,IF('C-MNS'!AA38="c",1,0)))</f>
        <v>0</v>
      </c>
      <c r="AB38" s="81">
        <f>IF('C-MNS'!AB38="NS",100,IF('C-MNS'!AB38="N",10,IF('C-MNS'!AB38="c",1,0)))</f>
        <v>0</v>
      </c>
      <c r="AC38" s="81">
        <f>IF('C-MNS'!AC38="NS",100,IF('C-MNS'!AC38="N",10,IF('C-MNS'!AC38="c",1,0)))</f>
        <v>0</v>
      </c>
      <c r="AD38" s="81">
        <f>IF('C-MNS'!AD38="NS",100,IF('C-MNS'!AD38="N",10,IF('C-MNS'!AD38="c",1,0)))</f>
        <v>0</v>
      </c>
      <c r="AE38" s="81">
        <f>IF('C-MNS'!AE38="NS",100,IF('C-MNS'!AE38="N",10,IF('C-MNS'!AE38="c",1,0)))</f>
        <v>0</v>
      </c>
      <c r="AF38" s="81">
        <f>IF('C-MNS'!AF38="NS",100,IF('C-MNS'!AF38="N",10,IF('C-MNS'!AF38="c",1,0)))</f>
        <v>0</v>
      </c>
      <c r="AG38" s="81">
        <f>IF('C-MNS'!AG38="NS",100,IF('C-MNS'!AG38="N",10,IF('C-MNS'!AG38="c",1,0)))</f>
        <v>0</v>
      </c>
      <c r="AH38" s="81">
        <f>IF('C-MNS'!AH38="NS",100,IF('C-MNS'!AH38="N",10,IF('C-MNS'!AH38="c",1,0)))</f>
        <v>0</v>
      </c>
      <c r="AI38" s="81">
        <f>IF('C-MNS'!AI38="NS",100,IF('C-MNS'!AI38="N",10,IF('C-MNS'!AI38="c",1,0)))</f>
        <v>0</v>
      </c>
      <c r="AJ38" s="81">
        <f>IF('C-MNS'!AJ38="NS",100,IF('C-MNS'!AJ38="N",10,IF('C-MNS'!AJ38="c",1,0)))</f>
        <v>0</v>
      </c>
      <c r="AK38" s="81">
        <f>IF('C-MNS'!AK38="NS",100,IF('C-MNS'!AK38="N",10,IF('C-MNS'!AK38="c",1,0)))</f>
        <v>0</v>
      </c>
      <c r="AL38" s="81">
        <f>IF('C-MNS'!AL38="NS",100,IF('C-MNS'!AL38="N",10,IF('C-MNS'!AL38="c",1,0)))</f>
        <v>0</v>
      </c>
      <c r="AM38" s="81">
        <f>IF('C-MNS'!AM38="NS",100,IF('C-MNS'!AM38="N",10,IF('C-MNS'!AM38="c",1,0)))</f>
        <v>0</v>
      </c>
      <c r="AN38" s="81">
        <f>IF('C-MNS'!AN38="NS",100,IF('C-MNS'!AN38="N",10,IF('C-MNS'!AN38="c",1,0)))</f>
        <v>0</v>
      </c>
      <c r="AO38" s="81">
        <f>IF('C-MNS'!AO38="NS",100,IF('C-MNS'!AO38="N",10,IF('C-MNS'!AO38="c",1,0)))</f>
        <v>0</v>
      </c>
      <c r="AP38" s="81">
        <f>IF('C-MNS'!AP38="NS",100,IF('C-MNS'!AP38="N",10,IF('C-MNS'!AP38="c",1,0)))</f>
        <v>0</v>
      </c>
      <c r="AQ38" s="81">
        <f>IF('C-MNS'!AQ38="NS",100,IF('C-MNS'!AQ38="N",10,IF('C-MNS'!AQ38="c",1,0)))</f>
        <v>0</v>
      </c>
      <c r="AR38" s="81">
        <f>IF('C-MNS'!AR38="NS",100,IF('C-MNS'!AR38="N",10,IF('C-MNS'!AR38="c",1,0)))</f>
        <v>0</v>
      </c>
      <c r="AS38" s="81">
        <f>IF('C-MNS'!AS38="NS",100,IF('C-MNS'!AS38="N",10,IF('C-MNS'!AS38="c",1,0)))</f>
        <v>0</v>
      </c>
      <c r="AT38" s="81">
        <f>IF('C-MNS'!AT38="NS",100,IF('C-MNS'!AT38="N",10,IF('C-MNS'!AT38="c",1,0)))</f>
        <v>0</v>
      </c>
      <c r="AU38" s="81">
        <f>IF('C-MNS'!AU38="NS",100,IF('C-MNS'!AU38="N",10,IF('C-MNS'!AU38="c",1,0)))</f>
        <v>0</v>
      </c>
      <c r="AV38" s="81">
        <f>IF('C-MNS'!AV38="NS",100,IF('C-MNS'!AV38="N",10,IF('C-MNS'!AV38="c",1,0)))</f>
        <v>1</v>
      </c>
      <c r="AW38" s="81">
        <f>IF('C-MNS'!AW38="NS",100,IF('C-MNS'!AW38="N",10,IF('C-MNS'!AW38="c",1,0)))</f>
        <v>0</v>
      </c>
      <c r="AX38" s="81">
        <f>IF('C-MNS'!AX38="NS",100,IF('C-MNS'!AX38="N",10,IF('C-MNS'!AX38="c",1,0)))</f>
        <v>0</v>
      </c>
      <c r="AY38" s="81">
        <f>IF('C-MNS'!AY38="NS",100,IF('C-MNS'!AY38="N",10,IF('C-MNS'!AY38="c",1,0)))</f>
        <v>0</v>
      </c>
      <c r="AZ38" s="91">
        <f t="shared" si="3"/>
        <v>1</v>
      </c>
      <c r="BA38" s="91">
        <f t="shared" si="0"/>
        <v>0</v>
      </c>
      <c r="BB38" s="91">
        <f t="shared" si="1"/>
        <v>0</v>
      </c>
      <c r="BC38" s="91">
        <f t="shared" si="2"/>
        <v>1</v>
      </c>
    </row>
    <row r="39" spans="1:55" ht="15.75" customHeight="1">
      <c r="A39" s="525"/>
      <c r="B39" s="457"/>
      <c r="C39" s="508" t="s">
        <v>421</v>
      </c>
      <c r="D39" s="515" t="s">
        <v>115</v>
      </c>
      <c r="E39" s="76" t="s">
        <v>373</v>
      </c>
      <c r="F39" s="13" t="s">
        <v>422</v>
      </c>
      <c r="G39" s="81">
        <f>IF('C-MNS'!G39="NS",100,IF('C-MNS'!G39="N",10,IF('C-MNS'!G39="c",1,0)))</f>
        <v>0</v>
      </c>
      <c r="H39" s="81">
        <f>IF('C-MNS'!H39="NS",100,IF('C-MNS'!H39="N",10,IF('C-MNS'!H39="c",1,0)))</f>
        <v>0</v>
      </c>
      <c r="I39" s="81">
        <f>IF('C-MNS'!I39="NS",100,IF('C-MNS'!I39="N",10,IF('C-MNS'!I39="c",1,0)))</f>
        <v>0</v>
      </c>
      <c r="J39" s="81">
        <f>IF('C-MNS'!J39="NS",100,IF('C-MNS'!J39="N",10,IF('C-MNS'!J39="c",1,0)))</f>
        <v>0</v>
      </c>
      <c r="K39" s="81">
        <f>IF('C-MNS'!K39="NS",100,IF('C-MNS'!K39="N",10,IF('C-MNS'!K39="c",1,0)))</f>
        <v>0</v>
      </c>
      <c r="L39" s="81">
        <f>IF('C-MNS'!L39="NS",100,IF('C-MNS'!L39="N",10,IF('C-MNS'!L39="c",1,0)))</f>
        <v>0</v>
      </c>
      <c r="M39" s="81">
        <f>IF('C-MNS'!M39="NS",100,IF('C-MNS'!M39="N",10,IF('C-MNS'!M39="c",1,0)))</f>
        <v>0</v>
      </c>
      <c r="N39" s="81">
        <f>IF('C-MNS'!N39="NS",100,IF('C-MNS'!N39="N",10,IF('C-MNS'!N39="c",1,0)))</f>
        <v>0</v>
      </c>
      <c r="O39" s="81">
        <f>IF('C-MNS'!O39="NS",100,IF('C-MNS'!O39="N",10,IF('C-MNS'!O39="c",1,0)))</f>
        <v>0</v>
      </c>
      <c r="P39" s="81">
        <f>IF('C-MNS'!P39="NS",100,IF('C-MNS'!P39="N",10,IF('C-MNS'!P39="c",1,0)))</f>
        <v>0</v>
      </c>
      <c r="Q39" s="81">
        <f>IF('C-MNS'!Q39="NS",100,IF('C-MNS'!Q39="N",10,IF('C-MNS'!Q39="c",1,0)))</f>
        <v>0</v>
      </c>
      <c r="R39" s="81">
        <f>IF('C-MNS'!R39="NS",100,IF('C-MNS'!R39="N",10,IF('C-MNS'!R39="c",1,0)))</f>
        <v>0</v>
      </c>
      <c r="S39" s="81">
        <f>IF('C-MNS'!S39="NS",100,IF('C-MNS'!S39="N",10,IF('C-MNS'!S39="c",1,0)))</f>
        <v>0</v>
      </c>
      <c r="T39" s="81">
        <f>IF('C-MNS'!T39="NS",100,IF('C-MNS'!T39="N",10,IF('C-MNS'!T39="c",1,0)))</f>
        <v>0</v>
      </c>
      <c r="U39" s="81">
        <f>IF('C-MNS'!U39="NS",100,IF('C-MNS'!U39="N",10,IF('C-MNS'!U39="c",1,0)))</f>
        <v>0</v>
      </c>
      <c r="V39" s="81">
        <f>IF('C-MNS'!V39="NS",100,IF('C-MNS'!V39="N",10,IF('C-MNS'!V39="c",1,0)))</f>
        <v>0</v>
      </c>
      <c r="W39" s="81">
        <f>IF('C-MNS'!W39="NS",100,IF('C-MNS'!W39="N",10,IF('C-MNS'!W39="c",1,0)))</f>
        <v>0</v>
      </c>
      <c r="X39" s="81">
        <f>IF('C-MNS'!X39="NS",100,IF('C-MNS'!X39="N",10,IF('C-MNS'!X39="c",1,0)))</f>
        <v>0</v>
      </c>
      <c r="Y39" s="81">
        <f>IF('C-MNS'!Y39="NS",100,IF('C-MNS'!Y39="N",10,IF('C-MNS'!Y39="c",1,0)))</f>
        <v>0</v>
      </c>
      <c r="Z39" s="81">
        <f>IF('C-MNS'!Z39="NS",100,IF('C-MNS'!Z39="N",10,IF('C-MNS'!Z39="c",1,0)))</f>
        <v>0</v>
      </c>
      <c r="AA39" s="81">
        <f>IF('C-MNS'!AA39="NS",100,IF('C-MNS'!AA39="N",10,IF('C-MNS'!AA39="c",1,0)))</f>
        <v>0</v>
      </c>
      <c r="AB39" s="81">
        <f>IF('C-MNS'!AB39="NS",100,IF('C-MNS'!AB39="N",10,IF('C-MNS'!AB39="c",1,0)))</f>
        <v>0</v>
      </c>
      <c r="AC39" s="81">
        <f>IF('C-MNS'!AC39="NS",100,IF('C-MNS'!AC39="N",10,IF('C-MNS'!AC39="c",1,0)))</f>
        <v>0</v>
      </c>
      <c r="AD39" s="81">
        <f>IF('C-MNS'!AD39="NS",100,IF('C-MNS'!AD39="N",10,IF('C-MNS'!AD39="c",1,0)))</f>
        <v>0</v>
      </c>
      <c r="AE39" s="81">
        <f>IF('C-MNS'!AE39="NS",100,IF('C-MNS'!AE39="N",10,IF('C-MNS'!AE39="c",1,0)))</f>
        <v>0</v>
      </c>
      <c r="AF39" s="81">
        <f>IF('C-MNS'!AF39="NS",100,IF('C-MNS'!AF39="N",10,IF('C-MNS'!AF39="c",1,0)))</f>
        <v>0</v>
      </c>
      <c r="AG39" s="81">
        <f>IF('C-MNS'!AG39="NS",100,IF('C-MNS'!AG39="N",10,IF('C-MNS'!AG39="c",1,0)))</f>
        <v>0</v>
      </c>
      <c r="AH39" s="81">
        <f>IF('C-MNS'!AH39="NS",100,IF('C-MNS'!AH39="N",10,IF('C-MNS'!AH39="c",1,0)))</f>
        <v>0</v>
      </c>
      <c r="AI39" s="81">
        <f>IF('C-MNS'!AI39="NS",100,IF('C-MNS'!AI39="N",10,IF('C-MNS'!AI39="c",1,0)))</f>
        <v>0</v>
      </c>
      <c r="AJ39" s="81">
        <f>IF('C-MNS'!AJ39="NS",100,IF('C-MNS'!AJ39="N",10,IF('C-MNS'!AJ39="c",1,0)))</f>
        <v>0</v>
      </c>
      <c r="AK39" s="81">
        <f>IF('C-MNS'!AK39="NS",100,IF('C-MNS'!AK39="N",10,IF('C-MNS'!AK39="c",1,0)))</f>
        <v>0</v>
      </c>
      <c r="AL39" s="81">
        <f>IF('C-MNS'!AL39="NS",100,IF('C-MNS'!AL39="N",10,IF('C-MNS'!AL39="c",1,0)))</f>
        <v>0</v>
      </c>
      <c r="AM39" s="81">
        <f>IF('C-MNS'!AM39="NS",100,IF('C-MNS'!AM39="N",10,IF('C-MNS'!AM39="c",1,0)))</f>
        <v>0</v>
      </c>
      <c r="AN39" s="81">
        <f>IF('C-MNS'!AN39="NS",100,IF('C-MNS'!AN39="N",10,IF('C-MNS'!AN39="c",1,0)))</f>
        <v>0</v>
      </c>
      <c r="AO39" s="81">
        <f>IF('C-MNS'!AO39="NS",100,IF('C-MNS'!AO39="N",10,IF('C-MNS'!AO39="c",1,0)))</f>
        <v>0</v>
      </c>
      <c r="AP39" s="81">
        <f>IF('C-MNS'!AP39="NS",100,IF('C-MNS'!AP39="N",10,IF('C-MNS'!AP39="c",1,0)))</f>
        <v>0</v>
      </c>
      <c r="AQ39" s="81">
        <f>IF('C-MNS'!AQ39="NS",100,IF('C-MNS'!AQ39="N",10,IF('C-MNS'!AQ39="c",1,0)))</f>
        <v>0</v>
      </c>
      <c r="AR39" s="81">
        <f>IF('C-MNS'!AR39="NS",100,IF('C-MNS'!AR39="N",10,IF('C-MNS'!AR39="c",1,0)))</f>
        <v>0</v>
      </c>
      <c r="AS39" s="81">
        <f>IF('C-MNS'!AS39="NS",100,IF('C-MNS'!AS39="N",10,IF('C-MNS'!AS39="c",1,0)))</f>
        <v>0</v>
      </c>
      <c r="AT39" s="81">
        <f>IF('C-MNS'!AT39="NS",100,IF('C-MNS'!AT39="N",10,IF('C-MNS'!AT39="c",1,0)))</f>
        <v>0</v>
      </c>
      <c r="AU39" s="81">
        <f>IF('C-MNS'!AU39="NS",100,IF('C-MNS'!AU39="N",10,IF('C-MNS'!AU39="c",1,0)))</f>
        <v>0</v>
      </c>
      <c r="AV39" s="81">
        <f>IF('C-MNS'!AV39="NS",100,IF('C-MNS'!AV39="N",10,IF('C-MNS'!AV39="c",1,0)))</f>
        <v>0</v>
      </c>
      <c r="AW39" s="81">
        <f>IF('C-MNS'!AW39="NS",100,IF('C-MNS'!AW39="N",10,IF('C-MNS'!AW39="c",1,0)))</f>
        <v>0</v>
      </c>
      <c r="AX39" s="81">
        <f>IF('C-MNS'!AX39="NS",100,IF('C-MNS'!AX39="N",10,IF('C-MNS'!AX39="c",1,0)))</f>
        <v>0</v>
      </c>
      <c r="AY39" s="81">
        <f>IF('C-MNS'!AY39="NS",100,IF('C-MNS'!AY39="N",10,IF('C-MNS'!AY39="c",1,0)))</f>
        <v>0</v>
      </c>
      <c r="AZ39" s="91">
        <f t="shared" si="3"/>
        <v>0</v>
      </c>
      <c r="BA39" s="91">
        <f t="shared" si="0"/>
        <v>0</v>
      </c>
      <c r="BB39" s="91">
        <f t="shared" si="1"/>
        <v>0</v>
      </c>
      <c r="BC39" s="91">
        <f t="shared" si="2"/>
        <v>0</v>
      </c>
    </row>
    <row r="40" spans="1:55" ht="15.75" customHeight="1">
      <c r="A40" s="525"/>
      <c r="B40" s="457"/>
      <c r="C40" s="457"/>
      <c r="D40" s="516"/>
      <c r="E40" s="76" t="s">
        <v>375</v>
      </c>
      <c r="F40" s="13" t="s">
        <v>423</v>
      </c>
      <c r="G40" s="81">
        <f>IF('C-MNS'!G40="NS",100,IF('C-MNS'!G40="N",10,IF('C-MNS'!G40="c",1,0)))</f>
        <v>0</v>
      </c>
      <c r="H40" s="81">
        <f>IF('C-MNS'!H40="NS",100,IF('C-MNS'!H40="N",10,IF('C-MNS'!H40="c",1,0)))</f>
        <v>0</v>
      </c>
      <c r="I40" s="81">
        <f>IF('C-MNS'!I40="NS",100,IF('C-MNS'!I40="N",10,IF('C-MNS'!I40="c",1,0)))</f>
        <v>0</v>
      </c>
      <c r="J40" s="81">
        <f>IF('C-MNS'!J40="NS",100,IF('C-MNS'!J40="N",10,IF('C-MNS'!J40="c",1,0)))</f>
        <v>0</v>
      </c>
      <c r="K40" s="81">
        <f>IF('C-MNS'!K40="NS",100,IF('C-MNS'!K40="N",10,IF('C-MNS'!K40="c",1,0)))</f>
        <v>0</v>
      </c>
      <c r="L40" s="81">
        <f>IF('C-MNS'!L40="NS",100,IF('C-MNS'!L40="N",10,IF('C-MNS'!L40="c",1,0)))</f>
        <v>0</v>
      </c>
      <c r="M40" s="81">
        <f>IF('C-MNS'!M40="NS",100,IF('C-MNS'!M40="N",10,IF('C-MNS'!M40="c",1,0)))</f>
        <v>0</v>
      </c>
      <c r="N40" s="81">
        <f>IF('C-MNS'!N40="NS",100,IF('C-MNS'!N40="N",10,IF('C-MNS'!N40="c",1,0)))</f>
        <v>0</v>
      </c>
      <c r="O40" s="81">
        <f>IF('C-MNS'!O40="NS",100,IF('C-MNS'!O40="N",10,IF('C-MNS'!O40="c",1,0)))</f>
        <v>0</v>
      </c>
      <c r="P40" s="81">
        <f>IF('C-MNS'!P40="NS",100,IF('C-MNS'!P40="N",10,IF('C-MNS'!P40="c",1,0)))</f>
        <v>0</v>
      </c>
      <c r="Q40" s="81">
        <f>IF('C-MNS'!Q40="NS",100,IF('C-MNS'!Q40="N",10,IF('C-MNS'!Q40="c",1,0)))</f>
        <v>0</v>
      </c>
      <c r="R40" s="81">
        <f>IF('C-MNS'!R40="NS",100,IF('C-MNS'!R40="N",10,IF('C-MNS'!R40="c",1,0)))</f>
        <v>0</v>
      </c>
      <c r="S40" s="81">
        <f>IF('C-MNS'!S40="NS",100,IF('C-MNS'!S40="N",10,IF('C-MNS'!S40="c",1,0)))</f>
        <v>0</v>
      </c>
      <c r="T40" s="81">
        <f>IF('C-MNS'!T40="NS",100,IF('C-MNS'!T40="N",10,IF('C-MNS'!T40="c",1,0)))</f>
        <v>0</v>
      </c>
      <c r="U40" s="81">
        <f>IF('C-MNS'!U40="NS",100,IF('C-MNS'!U40="N",10,IF('C-MNS'!U40="c",1,0)))</f>
        <v>0</v>
      </c>
      <c r="V40" s="81">
        <f>IF('C-MNS'!V40="NS",100,IF('C-MNS'!V40="N",10,IF('C-MNS'!V40="c",1,0)))</f>
        <v>0</v>
      </c>
      <c r="W40" s="81">
        <f>IF('C-MNS'!W40="NS",100,IF('C-MNS'!W40="N",10,IF('C-MNS'!W40="c",1,0)))</f>
        <v>0</v>
      </c>
      <c r="X40" s="81">
        <f>IF('C-MNS'!X40="NS",100,IF('C-MNS'!X40="N",10,IF('C-MNS'!X40="c",1,0)))</f>
        <v>0</v>
      </c>
      <c r="Y40" s="81">
        <f>IF('C-MNS'!Y40="NS",100,IF('C-MNS'!Y40="N",10,IF('C-MNS'!Y40="c",1,0)))</f>
        <v>0</v>
      </c>
      <c r="Z40" s="81">
        <f>IF('C-MNS'!Z40="NS",100,IF('C-MNS'!Z40="N",10,IF('C-MNS'!Z40="c",1,0)))</f>
        <v>0</v>
      </c>
      <c r="AA40" s="81">
        <f>IF('C-MNS'!AA40="NS",100,IF('C-MNS'!AA40="N",10,IF('C-MNS'!AA40="c",1,0)))</f>
        <v>0</v>
      </c>
      <c r="AB40" s="81">
        <f>IF('C-MNS'!AB40="NS",100,IF('C-MNS'!AB40="N",10,IF('C-MNS'!AB40="c",1,0)))</f>
        <v>0</v>
      </c>
      <c r="AC40" s="81">
        <f>IF('C-MNS'!AC40="NS",100,IF('C-MNS'!AC40="N",10,IF('C-MNS'!AC40="c",1,0)))</f>
        <v>0</v>
      </c>
      <c r="AD40" s="81">
        <f>IF('C-MNS'!AD40="NS",100,IF('C-MNS'!AD40="N",10,IF('C-MNS'!AD40="c",1,0)))</f>
        <v>0</v>
      </c>
      <c r="AE40" s="81">
        <f>IF('C-MNS'!AE40="NS",100,IF('C-MNS'!AE40="N",10,IF('C-MNS'!AE40="c",1,0)))</f>
        <v>0</v>
      </c>
      <c r="AF40" s="81">
        <f>IF('C-MNS'!AF40="NS",100,IF('C-MNS'!AF40="N",10,IF('C-MNS'!AF40="c",1,0)))</f>
        <v>0</v>
      </c>
      <c r="AG40" s="81">
        <f>IF('C-MNS'!AG40="NS",100,IF('C-MNS'!AG40="N",10,IF('C-MNS'!AG40="c",1,0)))</f>
        <v>0</v>
      </c>
      <c r="AH40" s="81">
        <f>IF('C-MNS'!AH40="NS",100,IF('C-MNS'!AH40="N",10,IF('C-MNS'!AH40="c",1,0)))</f>
        <v>0</v>
      </c>
      <c r="AI40" s="81">
        <f>IF('C-MNS'!AI40="NS",100,IF('C-MNS'!AI40="N",10,IF('C-MNS'!AI40="c",1,0)))</f>
        <v>0</v>
      </c>
      <c r="AJ40" s="81">
        <f>IF('C-MNS'!AJ40="NS",100,IF('C-MNS'!AJ40="N",10,IF('C-MNS'!AJ40="c",1,0)))</f>
        <v>0</v>
      </c>
      <c r="AK40" s="81">
        <f>IF('C-MNS'!AK40="NS",100,IF('C-MNS'!AK40="N",10,IF('C-MNS'!AK40="c",1,0)))</f>
        <v>0</v>
      </c>
      <c r="AL40" s="81">
        <f>IF('C-MNS'!AL40="NS",100,IF('C-MNS'!AL40="N",10,IF('C-MNS'!AL40="c",1,0)))</f>
        <v>0</v>
      </c>
      <c r="AM40" s="81">
        <f>IF('C-MNS'!AM40="NS",100,IF('C-MNS'!AM40="N",10,IF('C-MNS'!AM40="c",1,0)))</f>
        <v>0</v>
      </c>
      <c r="AN40" s="81">
        <f>IF('C-MNS'!AN40="NS",100,IF('C-MNS'!AN40="N",10,IF('C-MNS'!AN40="c",1,0)))</f>
        <v>0</v>
      </c>
      <c r="AO40" s="81">
        <f>IF('C-MNS'!AO40="NS",100,IF('C-MNS'!AO40="N",10,IF('C-MNS'!AO40="c",1,0)))</f>
        <v>0</v>
      </c>
      <c r="AP40" s="81">
        <f>IF('C-MNS'!AP40="NS",100,IF('C-MNS'!AP40="N",10,IF('C-MNS'!AP40="c",1,0)))</f>
        <v>0</v>
      </c>
      <c r="AQ40" s="81">
        <f>IF('C-MNS'!AQ40="NS",100,IF('C-MNS'!AQ40="N",10,IF('C-MNS'!AQ40="c",1,0)))</f>
        <v>0</v>
      </c>
      <c r="AR40" s="81">
        <f>IF('C-MNS'!AR40="NS",100,IF('C-MNS'!AR40="N",10,IF('C-MNS'!AR40="c",1,0)))</f>
        <v>0</v>
      </c>
      <c r="AS40" s="81">
        <f>IF('C-MNS'!AS40="NS",100,IF('C-MNS'!AS40="N",10,IF('C-MNS'!AS40="c",1,0)))</f>
        <v>0</v>
      </c>
      <c r="AT40" s="81">
        <f>IF('C-MNS'!AT40="NS",100,IF('C-MNS'!AT40="N",10,IF('C-MNS'!AT40="c",1,0)))</f>
        <v>0</v>
      </c>
      <c r="AU40" s="81">
        <f>IF('C-MNS'!AU40="NS",100,IF('C-MNS'!AU40="N",10,IF('C-MNS'!AU40="c",1,0)))</f>
        <v>0</v>
      </c>
      <c r="AV40" s="81">
        <f>IF('C-MNS'!AV40="NS",100,IF('C-MNS'!AV40="N",10,IF('C-MNS'!AV40="c",1,0)))</f>
        <v>0</v>
      </c>
      <c r="AW40" s="81">
        <f>IF('C-MNS'!AW40="NS",100,IF('C-MNS'!AW40="N",10,IF('C-MNS'!AW40="c",1,0)))</f>
        <v>0</v>
      </c>
      <c r="AX40" s="81">
        <f>IF('C-MNS'!AX40="NS",100,IF('C-MNS'!AX40="N",10,IF('C-MNS'!AX40="c",1,0)))</f>
        <v>0</v>
      </c>
      <c r="AY40" s="81">
        <f>IF('C-MNS'!AY40="NS",100,IF('C-MNS'!AY40="N",10,IF('C-MNS'!AY40="c",1,0)))</f>
        <v>0</v>
      </c>
      <c r="AZ40" s="91">
        <f t="shared" si="3"/>
        <v>0</v>
      </c>
      <c r="BA40" s="91">
        <f t="shared" si="0"/>
        <v>0</v>
      </c>
      <c r="BB40" s="91">
        <f t="shared" si="1"/>
        <v>0</v>
      </c>
      <c r="BC40" s="91">
        <f t="shared" si="2"/>
        <v>0</v>
      </c>
    </row>
    <row r="41" spans="1:55" ht="15.75" customHeight="1">
      <c r="A41" s="525"/>
      <c r="B41" s="458"/>
      <c r="C41" s="458"/>
      <c r="D41" s="519"/>
      <c r="E41" s="83" t="s">
        <v>377</v>
      </c>
      <c r="F41" s="8" t="s">
        <v>424</v>
      </c>
      <c r="G41" s="81">
        <f>IF('C-MNS'!G41="NS",100,IF('C-MNS'!G41="N",10,IF('C-MNS'!G41="c",1,0)))</f>
        <v>0</v>
      </c>
      <c r="H41" s="81">
        <f>IF('C-MNS'!H41="NS",100,IF('C-MNS'!H41="N",10,IF('C-MNS'!H41="c",1,0)))</f>
        <v>0</v>
      </c>
      <c r="I41" s="81">
        <f>IF('C-MNS'!I41="NS",100,IF('C-MNS'!I41="N",10,IF('C-MNS'!I41="c",1,0)))</f>
        <v>0</v>
      </c>
      <c r="J41" s="81">
        <f>IF('C-MNS'!J41="NS",100,IF('C-MNS'!J41="N",10,IF('C-MNS'!J41="c",1,0)))</f>
        <v>0</v>
      </c>
      <c r="K41" s="81">
        <f>IF('C-MNS'!K41="NS",100,IF('C-MNS'!K41="N",10,IF('C-MNS'!K41="c",1,0)))</f>
        <v>0</v>
      </c>
      <c r="L41" s="81">
        <f>IF('C-MNS'!L41="NS",100,IF('C-MNS'!L41="N",10,IF('C-MNS'!L41="c",1,0)))</f>
        <v>0</v>
      </c>
      <c r="M41" s="81">
        <f>IF('C-MNS'!M41="NS",100,IF('C-MNS'!M41="N",10,IF('C-MNS'!M41="c",1,0)))</f>
        <v>0</v>
      </c>
      <c r="N41" s="81">
        <f>IF('C-MNS'!N41="NS",100,IF('C-MNS'!N41="N",10,IF('C-MNS'!N41="c",1,0)))</f>
        <v>0</v>
      </c>
      <c r="O41" s="81">
        <f>IF('C-MNS'!O41="NS",100,IF('C-MNS'!O41="N",10,IF('C-MNS'!O41="c",1,0)))</f>
        <v>0</v>
      </c>
      <c r="P41" s="81">
        <f>IF('C-MNS'!P41="NS",100,IF('C-MNS'!P41="N",10,IF('C-MNS'!P41="c",1,0)))</f>
        <v>0</v>
      </c>
      <c r="Q41" s="81">
        <f>IF('C-MNS'!Q41="NS",100,IF('C-MNS'!Q41="N",10,IF('C-MNS'!Q41="c",1,0)))</f>
        <v>0</v>
      </c>
      <c r="R41" s="81">
        <f>IF('C-MNS'!R41="NS",100,IF('C-MNS'!R41="N",10,IF('C-MNS'!R41="c",1,0)))</f>
        <v>0</v>
      </c>
      <c r="S41" s="81">
        <f>IF('C-MNS'!S41="NS",100,IF('C-MNS'!S41="N",10,IF('C-MNS'!S41="c",1,0)))</f>
        <v>0</v>
      </c>
      <c r="T41" s="81">
        <f>IF('C-MNS'!T41="NS",100,IF('C-MNS'!T41="N",10,IF('C-MNS'!T41="c",1,0)))</f>
        <v>0</v>
      </c>
      <c r="U41" s="81">
        <f>IF('C-MNS'!U41="NS",100,IF('C-MNS'!U41="N",10,IF('C-MNS'!U41="c",1,0)))</f>
        <v>0</v>
      </c>
      <c r="V41" s="81">
        <f>IF('C-MNS'!V41="NS",100,IF('C-MNS'!V41="N",10,IF('C-MNS'!V41="c",1,0)))</f>
        <v>0</v>
      </c>
      <c r="W41" s="81">
        <f>IF('C-MNS'!W41="NS",100,IF('C-MNS'!W41="N",10,IF('C-MNS'!W41="c",1,0)))</f>
        <v>0</v>
      </c>
      <c r="X41" s="81">
        <f>IF('C-MNS'!X41="NS",100,IF('C-MNS'!X41="N",10,IF('C-MNS'!X41="c",1,0)))</f>
        <v>0</v>
      </c>
      <c r="Y41" s="81">
        <f>IF('C-MNS'!Y41="NS",100,IF('C-MNS'!Y41="N",10,IF('C-MNS'!Y41="c",1,0)))</f>
        <v>0</v>
      </c>
      <c r="Z41" s="81">
        <f>IF('C-MNS'!Z41="NS",100,IF('C-MNS'!Z41="N",10,IF('C-MNS'!Z41="c",1,0)))</f>
        <v>0</v>
      </c>
      <c r="AA41" s="81">
        <f>IF('C-MNS'!AA41="NS",100,IF('C-MNS'!AA41="N",10,IF('C-MNS'!AA41="c",1,0)))</f>
        <v>0</v>
      </c>
      <c r="AB41" s="81">
        <f>IF('C-MNS'!AB41="NS",100,IF('C-MNS'!AB41="N",10,IF('C-MNS'!AB41="c",1,0)))</f>
        <v>0</v>
      </c>
      <c r="AC41" s="81">
        <f>IF('C-MNS'!AC41="NS",100,IF('C-MNS'!AC41="N",10,IF('C-MNS'!AC41="c",1,0)))</f>
        <v>0</v>
      </c>
      <c r="AD41" s="81">
        <f>IF('C-MNS'!AD41="NS",100,IF('C-MNS'!AD41="N",10,IF('C-MNS'!AD41="c",1,0)))</f>
        <v>0</v>
      </c>
      <c r="AE41" s="81">
        <f>IF('C-MNS'!AE41="NS",100,IF('C-MNS'!AE41="N",10,IF('C-MNS'!AE41="c",1,0)))</f>
        <v>0</v>
      </c>
      <c r="AF41" s="81">
        <f>IF('C-MNS'!AF41="NS",100,IF('C-MNS'!AF41="N",10,IF('C-MNS'!AF41="c",1,0)))</f>
        <v>0</v>
      </c>
      <c r="AG41" s="81">
        <f>IF('C-MNS'!AG41="NS",100,IF('C-MNS'!AG41="N",10,IF('C-MNS'!AG41="c",1,0)))</f>
        <v>0</v>
      </c>
      <c r="AH41" s="81">
        <f>IF('C-MNS'!AH41="NS",100,IF('C-MNS'!AH41="N",10,IF('C-MNS'!AH41="c",1,0)))</f>
        <v>0</v>
      </c>
      <c r="AI41" s="81">
        <f>IF('C-MNS'!AI41="NS",100,IF('C-MNS'!AI41="N",10,IF('C-MNS'!AI41="c",1,0)))</f>
        <v>0</v>
      </c>
      <c r="AJ41" s="81">
        <f>IF('C-MNS'!AJ41="NS",100,IF('C-MNS'!AJ41="N",10,IF('C-MNS'!AJ41="c",1,0)))</f>
        <v>0</v>
      </c>
      <c r="AK41" s="81">
        <f>IF('C-MNS'!AK41="NS",100,IF('C-MNS'!AK41="N",10,IF('C-MNS'!AK41="c",1,0)))</f>
        <v>0</v>
      </c>
      <c r="AL41" s="81">
        <f>IF('C-MNS'!AL41="NS",100,IF('C-MNS'!AL41="N",10,IF('C-MNS'!AL41="c",1,0)))</f>
        <v>0</v>
      </c>
      <c r="AM41" s="81">
        <f>IF('C-MNS'!AM41="NS",100,IF('C-MNS'!AM41="N",10,IF('C-MNS'!AM41="c",1,0)))</f>
        <v>0</v>
      </c>
      <c r="AN41" s="81">
        <f>IF('C-MNS'!AN41="NS",100,IF('C-MNS'!AN41="N",10,IF('C-MNS'!AN41="c",1,0)))</f>
        <v>0</v>
      </c>
      <c r="AO41" s="81">
        <f>IF('C-MNS'!AO41="NS",100,IF('C-MNS'!AO41="N",10,IF('C-MNS'!AO41="c",1,0)))</f>
        <v>0</v>
      </c>
      <c r="AP41" s="81">
        <f>IF('C-MNS'!AP41="NS",100,IF('C-MNS'!AP41="N",10,IF('C-MNS'!AP41="c",1,0)))</f>
        <v>0</v>
      </c>
      <c r="AQ41" s="81">
        <f>IF('C-MNS'!AQ41="NS",100,IF('C-MNS'!AQ41="N",10,IF('C-MNS'!AQ41="c",1,0)))</f>
        <v>0</v>
      </c>
      <c r="AR41" s="81">
        <f>IF('C-MNS'!AR41="NS",100,IF('C-MNS'!AR41="N",10,IF('C-MNS'!AR41="c",1,0)))</f>
        <v>0</v>
      </c>
      <c r="AS41" s="81">
        <f>IF('C-MNS'!AS41="NS",100,IF('C-MNS'!AS41="N",10,IF('C-MNS'!AS41="c",1,0)))</f>
        <v>0</v>
      </c>
      <c r="AT41" s="81">
        <f>IF('C-MNS'!AT41="NS",100,IF('C-MNS'!AT41="N",10,IF('C-MNS'!AT41="c",1,0)))</f>
        <v>0</v>
      </c>
      <c r="AU41" s="81">
        <f>IF('C-MNS'!AU41="NS",100,IF('C-MNS'!AU41="N",10,IF('C-MNS'!AU41="c",1,0)))</f>
        <v>0</v>
      </c>
      <c r="AV41" s="81">
        <f>IF('C-MNS'!AV41="NS",100,IF('C-MNS'!AV41="N",10,IF('C-MNS'!AV41="c",1,0)))</f>
        <v>0</v>
      </c>
      <c r="AW41" s="81">
        <f>IF('C-MNS'!AW41="NS",100,IF('C-MNS'!AW41="N",10,IF('C-MNS'!AW41="c",1,0)))</f>
        <v>0</v>
      </c>
      <c r="AX41" s="81">
        <f>IF('C-MNS'!AX41="NS",100,IF('C-MNS'!AX41="N",10,IF('C-MNS'!AX41="c",1,0)))</f>
        <v>0</v>
      </c>
      <c r="AY41" s="81">
        <f>IF('C-MNS'!AY41="NS",100,IF('C-MNS'!AY41="N",10,IF('C-MNS'!AY41="c",1,0)))</f>
        <v>0</v>
      </c>
      <c r="AZ41" s="91">
        <f t="shared" si="3"/>
        <v>0</v>
      </c>
      <c r="BA41" s="91">
        <f t="shared" si="0"/>
        <v>0</v>
      </c>
      <c r="BB41" s="91">
        <f t="shared" si="1"/>
        <v>0</v>
      </c>
      <c r="BC41" s="91">
        <f t="shared" si="2"/>
        <v>0</v>
      </c>
    </row>
    <row r="42" spans="1:55" ht="15.75" customHeight="1">
      <c r="A42" s="525"/>
      <c r="B42" s="508" t="s">
        <v>117</v>
      </c>
      <c r="C42" s="508" t="s">
        <v>425</v>
      </c>
      <c r="D42" s="520" t="s">
        <v>118</v>
      </c>
      <c r="E42" s="76" t="s">
        <v>373</v>
      </c>
      <c r="F42" s="90" t="s">
        <v>426</v>
      </c>
      <c r="G42" s="81">
        <f>IF('C-MNS'!G42="NS",100,IF('C-MNS'!G42="N",10,IF('C-MNS'!G42="c",1,0)))</f>
        <v>0</v>
      </c>
      <c r="H42" s="81">
        <f>IF('C-MNS'!H42="NS",100,IF('C-MNS'!H42="N",10,IF('C-MNS'!H42="c",1,0)))</f>
        <v>0</v>
      </c>
      <c r="I42" s="81">
        <f>IF('C-MNS'!I42="NS",100,IF('C-MNS'!I42="N",10,IF('C-MNS'!I42="c",1,0)))</f>
        <v>0</v>
      </c>
      <c r="J42" s="81">
        <f>IF('C-MNS'!J42="NS",100,IF('C-MNS'!J42="N",10,IF('C-MNS'!J42="c",1,0)))</f>
        <v>0</v>
      </c>
      <c r="K42" s="81">
        <f>IF('C-MNS'!K42="NS",100,IF('C-MNS'!K42="N",10,IF('C-MNS'!K42="c",1,0)))</f>
        <v>0</v>
      </c>
      <c r="L42" s="81">
        <f>IF('C-MNS'!L42="NS",100,IF('C-MNS'!L42="N",10,IF('C-MNS'!L42="c",1,0)))</f>
        <v>0</v>
      </c>
      <c r="M42" s="81">
        <f>IF('C-MNS'!M42="NS",100,IF('C-MNS'!M42="N",10,IF('C-MNS'!M42="c",1,0)))</f>
        <v>0</v>
      </c>
      <c r="N42" s="81">
        <f>IF('C-MNS'!N42="NS",100,IF('C-MNS'!N42="N",10,IF('C-MNS'!N42="c",1,0)))</f>
        <v>0</v>
      </c>
      <c r="O42" s="81">
        <f>IF('C-MNS'!O42="NS",100,IF('C-MNS'!O42="N",10,IF('C-MNS'!O42="c",1,0)))</f>
        <v>0</v>
      </c>
      <c r="P42" s="81">
        <f>IF('C-MNS'!P42="NS",100,IF('C-MNS'!P42="N",10,IF('C-MNS'!P42="c",1,0)))</f>
        <v>0</v>
      </c>
      <c r="Q42" s="81">
        <f>IF('C-MNS'!Q42="NS",100,IF('C-MNS'!Q42="N",10,IF('C-MNS'!Q42="c",1,0)))</f>
        <v>0</v>
      </c>
      <c r="R42" s="81">
        <f>IF('C-MNS'!R42="NS",100,IF('C-MNS'!R42="N",10,IF('C-MNS'!R42="c",1,0)))</f>
        <v>0</v>
      </c>
      <c r="S42" s="81">
        <f>IF('C-MNS'!S42="NS",100,IF('C-MNS'!S42="N",10,IF('C-MNS'!S42="c",1,0)))</f>
        <v>0</v>
      </c>
      <c r="T42" s="81">
        <f>IF('C-MNS'!T42="NS",100,IF('C-MNS'!T42="N",10,IF('C-MNS'!T42="c",1,0)))</f>
        <v>0</v>
      </c>
      <c r="U42" s="81">
        <f>IF('C-MNS'!U42="NS",100,IF('C-MNS'!U42="N",10,IF('C-MNS'!U42="c",1,0)))</f>
        <v>0</v>
      </c>
      <c r="V42" s="81">
        <f>IF('C-MNS'!V42="NS",100,IF('C-MNS'!V42="N",10,IF('C-MNS'!V42="c",1,0)))</f>
        <v>0</v>
      </c>
      <c r="W42" s="81">
        <f>IF('C-MNS'!W42="NS",100,IF('C-MNS'!W42="N",10,IF('C-MNS'!W42="c",1,0)))</f>
        <v>0</v>
      </c>
      <c r="X42" s="81">
        <f>IF('C-MNS'!X42="NS",100,IF('C-MNS'!X42="N",10,IF('C-MNS'!X42="c",1,0)))</f>
        <v>0</v>
      </c>
      <c r="Y42" s="81">
        <f>IF('C-MNS'!Y42="NS",100,IF('C-MNS'!Y42="N",10,IF('C-MNS'!Y42="c",1,0)))</f>
        <v>0</v>
      </c>
      <c r="Z42" s="81">
        <f>IF('C-MNS'!Z42="NS",100,IF('C-MNS'!Z42="N",10,IF('C-MNS'!Z42="c",1,0)))</f>
        <v>0</v>
      </c>
      <c r="AA42" s="81">
        <f>IF('C-MNS'!AA42="NS",100,IF('C-MNS'!AA42="N",10,IF('C-MNS'!AA42="c",1,0)))</f>
        <v>0</v>
      </c>
      <c r="AB42" s="81">
        <f>IF('C-MNS'!AB42="NS",100,IF('C-MNS'!AB42="N",10,IF('C-MNS'!AB42="c",1,0)))</f>
        <v>0</v>
      </c>
      <c r="AC42" s="81">
        <f>IF('C-MNS'!AC42="NS",100,IF('C-MNS'!AC42="N",10,IF('C-MNS'!AC42="c",1,0)))</f>
        <v>0</v>
      </c>
      <c r="AD42" s="81">
        <f>IF('C-MNS'!AD42="NS",100,IF('C-MNS'!AD42="N",10,IF('C-MNS'!AD42="c",1,0)))</f>
        <v>0</v>
      </c>
      <c r="AE42" s="81">
        <f>IF('C-MNS'!AE42="NS",100,IF('C-MNS'!AE42="N",10,IF('C-MNS'!AE42="c",1,0)))</f>
        <v>0</v>
      </c>
      <c r="AF42" s="81">
        <f>IF('C-MNS'!AF42="NS",100,IF('C-MNS'!AF42="N",10,IF('C-MNS'!AF42="c",1,0)))</f>
        <v>0</v>
      </c>
      <c r="AG42" s="81">
        <f>IF('C-MNS'!AG42="NS",100,IF('C-MNS'!AG42="N",10,IF('C-MNS'!AG42="c",1,0)))</f>
        <v>0</v>
      </c>
      <c r="AH42" s="81">
        <f>IF('C-MNS'!AH42="NS",100,IF('C-MNS'!AH42="N",10,IF('C-MNS'!AH42="c",1,0)))</f>
        <v>0</v>
      </c>
      <c r="AI42" s="81">
        <f>IF('C-MNS'!AI42="NS",100,IF('C-MNS'!AI42="N",10,IF('C-MNS'!AI42="c",1,0)))</f>
        <v>0</v>
      </c>
      <c r="AJ42" s="81">
        <f>IF('C-MNS'!AJ42="NS",100,IF('C-MNS'!AJ42="N",10,IF('C-MNS'!AJ42="c",1,0)))</f>
        <v>0</v>
      </c>
      <c r="AK42" s="81">
        <f>IF('C-MNS'!AK42="NS",100,IF('C-MNS'!AK42="N",10,IF('C-MNS'!AK42="c",1,0)))</f>
        <v>0</v>
      </c>
      <c r="AL42" s="81">
        <f>IF('C-MNS'!AL42="NS",100,IF('C-MNS'!AL42="N",10,IF('C-MNS'!AL42="c",1,0)))</f>
        <v>0</v>
      </c>
      <c r="AM42" s="81">
        <f>IF('C-MNS'!AM42="NS",100,IF('C-MNS'!AM42="N",10,IF('C-MNS'!AM42="c",1,0)))</f>
        <v>0</v>
      </c>
      <c r="AN42" s="81">
        <f>IF('C-MNS'!AN42="NS",100,IF('C-MNS'!AN42="N",10,IF('C-MNS'!AN42="c",1,0)))</f>
        <v>0</v>
      </c>
      <c r="AO42" s="81">
        <f>IF('C-MNS'!AO42="NS",100,IF('C-MNS'!AO42="N",10,IF('C-MNS'!AO42="c",1,0)))</f>
        <v>0</v>
      </c>
      <c r="AP42" s="81">
        <f>IF('C-MNS'!AP42="NS",100,IF('C-MNS'!AP42="N",10,IF('C-MNS'!AP42="c",1,0)))</f>
        <v>0</v>
      </c>
      <c r="AQ42" s="81">
        <f>IF('C-MNS'!AQ42="NS",100,IF('C-MNS'!AQ42="N",10,IF('C-MNS'!AQ42="c",1,0)))</f>
        <v>0</v>
      </c>
      <c r="AR42" s="81">
        <f>IF('C-MNS'!AR42="NS",100,IF('C-MNS'!AR42="N",10,IF('C-MNS'!AR42="c",1,0)))</f>
        <v>0</v>
      </c>
      <c r="AS42" s="81">
        <f>IF('C-MNS'!AS42="NS",100,IF('C-MNS'!AS42="N",10,IF('C-MNS'!AS42="c",1,0)))</f>
        <v>0</v>
      </c>
      <c r="AT42" s="81">
        <f>IF('C-MNS'!AT42="NS",100,IF('C-MNS'!AT42="N",10,IF('C-MNS'!AT42="c",1,0)))</f>
        <v>0</v>
      </c>
      <c r="AU42" s="81">
        <f>IF('C-MNS'!AU42="NS",100,IF('C-MNS'!AU42="N",10,IF('C-MNS'!AU42="c",1,0)))</f>
        <v>0</v>
      </c>
      <c r="AV42" s="81">
        <f>IF('C-MNS'!AV42="NS",100,IF('C-MNS'!AV42="N",10,IF('C-MNS'!AV42="c",1,0)))</f>
        <v>1</v>
      </c>
      <c r="AW42" s="81">
        <f>IF('C-MNS'!AW42="NS",100,IF('C-MNS'!AW42="N",10,IF('C-MNS'!AW42="c",1,0)))</f>
        <v>0</v>
      </c>
      <c r="AX42" s="81">
        <f>IF('C-MNS'!AX42="NS",100,IF('C-MNS'!AX42="N",10,IF('C-MNS'!AX42="c",1,0)))</f>
        <v>0</v>
      </c>
      <c r="AY42" s="81">
        <f>IF('C-MNS'!AY42="NS",100,IF('C-MNS'!AY42="N",10,IF('C-MNS'!AY42="c",1,0)))</f>
        <v>0</v>
      </c>
      <c r="AZ42" s="91">
        <f t="shared" si="3"/>
        <v>1</v>
      </c>
      <c r="BA42" s="91">
        <f t="shared" si="0"/>
        <v>0</v>
      </c>
      <c r="BB42" s="91">
        <f t="shared" si="1"/>
        <v>0</v>
      </c>
      <c r="BC42" s="91">
        <f t="shared" si="2"/>
        <v>1</v>
      </c>
    </row>
    <row r="43" spans="1:55" ht="15.75" customHeight="1">
      <c r="A43" s="525"/>
      <c r="B43" s="457"/>
      <c r="C43" s="457"/>
      <c r="D43" s="516"/>
      <c r="E43" s="76" t="s">
        <v>375</v>
      </c>
      <c r="F43" s="13" t="s">
        <v>427</v>
      </c>
      <c r="G43" s="81">
        <f>IF('C-MNS'!G43="NS",100,IF('C-MNS'!G43="N",10,IF('C-MNS'!G43="c",1,0)))</f>
        <v>0</v>
      </c>
      <c r="H43" s="81">
        <f>IF('C-MNS'!H43="NS",100,IF('C-MNS'!H43="N",10,IF('C-MNS'!H43="c",1,0)))</f>
        <v>0</v>
      </c>
      <c r="I43" s="81">
        <f>IF('C-MNS'!I43="NS",100,IF('C-MNS'!I43="N",10,IF('C-MNS'!I43="c",1,0)))</f>
        <v>0</v>
      </c>
      <c r="J43" s="81">
        <f>IF('C-MNS'!J43="NS",100,IF('C-MNS'!J43="N",10,IF('C-MNS'!J43="c",1,0)))</f>
        <v>0</v>
      </c>
      <c r="K43" s="81">
        <f>IF('C-MNS'!K43="NS",100,IF('C-MNS'!K43="N",10,IF('C-MNS'!K43="c",1,0)))</f>
        <v>0</v>
      </c>
      <c r="L43" s="81">
        <f>IF('C-MNS'!L43="NS",100,IF('C-MNS'!L43="N",10,IF('C-MNS'!L43="c",1,0)))</f>
        <v>0</v>
      </c>
      <c r="M43" s="81">
        <f>IF('C-MNS'!M43="NS",100,IF('C-MNS'!M43="N",10,IF('C-MNS'!M43="c",1,0)))</f>
        <v>0</v>
      </c>
      <c r="N43" s="81">
        <f>IF('C-MNS'!N43="NS",100,IF('C-MNS'!N43="N",10,IF('C-MNS'!N43="c",1,0)))</f>
        <v>0</v>
      </c>
      <c r="O43" s="81">
        <f>IF('C-MNS'!O43="NS",100,IF('C-MNS'!O43="N",10,IF('C-MNS'!O43="c",1,0)))</f>
        <v>0</v>
      </c>
      <c r="P43" s="81">
        <f>IF('C-MNS'!P43="NS",100,IF('C-MNS'!P43="N",10,IF('C-MNS'!P43="c",1,0)))</f>
        <v>0</v>
      </c>
      <c r="Q43" s="81">
        <f>IF('C-MNS'!Q43="NS",100,IF('C-MNS'!Q43="N",10,IF('C-MNS'!Q43="c",1,0)))</f>
        <v>0</v>
      </c>
      <c r="R43" s="81">
        <f>IF('C-MNS'!R43="NS",100,IF('C-MNS'!R43="N",10,IF('C-MNS'!R43="c",1,0)))</f>
        <v>0</v>
      </c>
      <c r="S43" s="81">
        <f>IF('C-MNS'!S43="NS",100,IF('C-MNS'!S43="N",10,IF('C-MNS'!S43="c",1,0)))</f>
        <v>0</v>
      </c>
      <c r="T43" s="81">
        <f>IF('C-MNS'!T43="NS",100,IF('C-MNS'!T43="N",10,IF('C-MNS'!T43="c",1,0)))</f>
        <v>0</v>
      </c>
      <c r="U43" s="81">
        <f>IF('C-MNS'!U43="NS",100,IF('C-MNS'!U43="N",10,IF('C-MNS'!U43="c",1,0)))</f>
        <v>0</v>
      </c>
      <c r="V43" s="81">
        <f>IF('C-MNS'!V43="NS",100,IF('C-MNS'!V43="N",10,IF('C-MNS'!V43="c",1,0)))</f>
        <v>0</v>
      </c>
      <c r="W43" s="81">
        <f>IF('C-MNS'!W43="NS",100,IF('C-MNS'!W43="N",10,IF('C-MNS'!W43="c",1,0)))</f>
        <v>0</v>
      </c>
      <c r="X43" s="81">
        <f>IF('C-MNS'!X43="NS",100,IF('C-MNS'!X43="N",10,IF('C-MNS'!X43="c",1,0)))</f>
        <v>0</v>
      </c>
      <c r="Y43" s="81">
        <f>IF('C-MNS'!Y43="NS",100,IF('C-MNS'!Y43="N",10,IF('C-MNS'!Y43="c",1,0)))</f>
        <v>0</v>
      </c>
      <c r="Z43" s="81">
        <f>IF('C-MNS'!Z43="NS",100,IF('C-MNS'!Z43="N",10,IF('C-MNS'!Z43="c",1,0)))</f>
        <v>0</v>
      </c>
      <c r="AA43" s="81">
        <f>IF('C-MNS'!AA43="NS",100,IF('C-MNS'!AA43="N",10,IF('C-MNS'!AA43="c",1,0)))</f>
        <v>0</v>
      </c>
      <c r="AB43" s="81">
        <f>IF('C-MNS'!AB43="NS",100,IF('C-MNS'!AB43="N",10,IF('C-MNS'!AB43="c",1,0)))</f>
        <v>0</v>
      </c>
      <c r="AC43" s="81">
        <f>IF('C-MNS'!AC43="NS",100,IF('C-MNS'!AC43="N",10,IF('C-MNS'!AC43="c",1,0)))</f>
        <v>0</v>
      </c>
      <c r="AD43" s="81">
        <f>IF('C-MNS'!AD43="NS",100,IF('C-MNS'!AD43="N",10,IF('C-MNS'!AD43="c",1,0)))</f>
        <v>0</v>
      </c>
      <c r="AE43" s="81">
        <f>IF('C-MNS'!AE43="NS",100,IF('C-MNS'!AE43="N",10,IF('C-MNS'!AE43="c",1,0)))</f>
        <v>0</v>
      </c>
      <c r="AF43" s="81">
        <f>IF('C-MNS'!AF43="NS",100,IF('C-MNS'!AF43="N",10,IF('C-MNS'!AF43="c",1,0)))</f>
        <v>0</v>
      </c>
      <c r="AG43" s="81">
        <f>IF('C-MNS'!AG43="NS",100,IF('C-MNS'!AG43="N",10,IF('C-MNS'!AG43="c",1,0)))</f>
        <v>0</v>
      </c>
      <c r="AH43" s="81">
        <f>IF('C-MNS'!AH43="NS",100,IF('C-MNS'!AH43="N",10,IF('C-MNS'!AH43="c",1,0)))</f>
        <v>0</v>
      </c>
      <c r="AI43" s="81">
        <f>IF('C-MNS'!AI43="NS",100,IF('C-MNS'!AI43="N",10,IF('C-MNS'!AI43="c",1,0)))</f>
        <v>0</v>
      </c>
      <c r="AJ43" s="81">
        <f>IF('C-MNS'!AJ43="NS",100,IF('C-MNS'!AJ43="N",10,IF('C-MNS'!AJ43="c",1,0)))</f>
        <v>0</v>
      </c>
      <c r="AK43" s="81">
        <f>IF('C-MNS'!AK43="NS",100,IF('C-MNS'!AK43="N",10,IF('C-MNS'!AK43="c",1,0)))</f>
        <v>0</v>
      </c>
      <c r="AL43" s="81">
        <f>IF('C-MNS'!AL43="NS",100,IF('C-MNS'!AL43="N",10,IF('C-MNS'!AL43="c",1,0)))</f>
        <v>0</v>
      </c>
      <c r="AM43" s="81">
        <f>IF('C-MNS'!AM43="NS",100,IF('C-MNS'!AM43="N",10,IF('C-MNS'!AM43="c",1,0)))</f>
        <v>0</v>
      </c>
      <c r="AN43" s="81">
        <f>IF('C-MNS'!AN43="NS",100,IF('C-MNS'!AN43="N",10,IF('C-MNS'!AN43="c",1,0)))</f>
        <v>0</v>
      </c>
      <c r="AO43" s="81">
        <f>IF('C-MNS'!AO43="NS",100,IF('C-MNS'!AO43="N",10,IF('C-MNS'!AO43="c",1,0)))</f>
        <v>0</v>
      </c>
      <c r="AP43" s="81">
        <f>IF('C-MNS'!AP43="NS",100,IF('C-MNS'!AP43="N",10,IF('C-MNS'!AP43="c",1,0)))</f>
        <v>0</v>
      </c>
      <c r="AQ43" s="81">
        <f>IF('C-MNS'!AQ43="NS",100,IF('C-MNS'!AQ43="N",10,IF('C-MNS'!AQ43="c",1,0)))</f>
        <v>0</v>
      </c>
      <c r="AR43" s="81">
        <f>IF('C-MNS'!AR43="NS",100,IF('C-MNS'!AR43="N",10,IF('C-MNS'!AR43="c",1,0)))</f>
        <v>0</v>
      </c>
      <c r="AS43" s="81">
        <f>IF('C-MNS'!AS43="NS",100,IF('C-MNS'!AS43="N",10,IF('C-MNS'!AS43="c",1,0)))</f>
        <v>0</v>
      </c>
      <c r="AT43" s="81">
        <f>IF('C-MNS'!AT43="NS",100,IF('C-MNS'!AT43="N",10,IF('C-MNS'!AT43="c",1,0)))</f>
        <v>0</v>
      </c>
      <c r="AU43" s="81">
        <f>IF('C-MNS'!AU43="NS",100,IF('C-MNS'!AU43="N",10,IF('C-MNS'!AU43="c",1,0)))</f>
        <v>0</v>
      </c>
      <c r="AV43" s="81">
        <f>IF('C-MNS'!AV43="NS",100,IF('C-MNS'!AV43="N",10,IF('C-MNS'!AV43="c",1,0)))</f>
        <v>1</v>
      </c>
      <c r="AW43" s="81">
        <f>IF('C-MNS'!AW43="NS",100,IF('C-MNS'!AW43="N",10,IF('C-MNS'!AW43="c",1,0)))</f>
        <v>0</v>
      </c>
      <c r="AX43" s="81">
        <f>IF('C-MNS'!AX43="NS",100,IF('C-MNS'!AX43="N",10,IF('C-MNS'!AX43="c",1,0)))</f>
        <v>0</v>
      </c>
      <c r="AY43" s="81">
        <f>IF('C-MNS'!AY43="NS",100,IF('C-MNS'!AY43="N",10,IF('C-MNS'!AY43="c",1,0)))</f>
        <v>0</v>
      </c>
      <c r="AZ43" s="91">
        <f t="shared" si="3"/>
        <v>1</v>
      </c>
      <c r="BA43" s="91">
        <f t="shared" si="0"/>
        <v>0</v>
      </c>
      <c r="BB43" s="91">
        <f t="shared" si="1"/>
        <v>0</v>
      </c>
      <c r="BC43" s="91">
        <f t="shared" si="2"/>
        <v>1</v>
      </c>
    </row>
    <row r="44" spans="1:55" ht="15.75" customHeight="1">
      <c r="A44" s="525"/>
      <c r="B44" s="457"/>
      <c r="C44" s="458"/>
      <c r="D44" s="519"/>
      <c r="E44" s="83" t="s">
        <v>377</v>
      </c>
      <c r="F44" s="20" t="s">
        <v>428</v>
      </c>
      <c r="G44" s="81">
        <f>IF('C-MNS'!G44="NS",100,IF('C-MNS'!G44="N",10,IF('C-MNS'!G44="c",1,0)))</f>
        <v>0</v>
      </c>
      <c r="H44" s="81">
        <f>IF('C-MNS'!H44="NS",100,IF('C-MNS'!H44="N",10,IF('C-MNS'!H44="c",1,0)))</f>
        <v>0</v>
      </c>
      <c r="I44" s="81">
        <f>IF('C-MNS'!I44="NS",100,IF('C-MNS'!I44="N",10,IF('C-MNS'!I44="c",1,0)))</f>
        <v>0</v>
      </c>
      <c r="J44" s="81">
        <f>IF('C-MNS'!J44="NS",100,IF('C-MNS'!J44="N",10,IF('C-MNS'!J44="c",1,0)))</f>
        <v>0</v>
      </c>
      <c r="K44" s="81">
        <f>IF('C-MNS'!K44="NS",100,IF('C-MNS'!K44="N",10,IF('C-MNS'!K44="c",1,0)))</f>
        <v>0</v>
      </c>
      <c r="L44" s="81">
        <f>IF('C-MNS'!L44="NS",100,IF('C-MNS'!L44="N",10,IF('C-MNS'!L44="c",1,0)))</f>
        <v>0</v>
      </c>
      <c r="M44" s="81">
        <f>IF('C-MNS'!M44="NS",100,IF('C-MNS'!M44="N",10,IF('C-MNS'!M44="c",1,0)))</f>
        <v>0</v>
      </c>
      <c r="N44" s="81">
        <f>IF('C-MNS'!N44="NS",100,IF('C-MNS'!N44="N",10,IF('C-MNS'!N44="c",1,0)))</f>
        <v>0</v>
      </c>
      <c r="O44" s="81">
        <f>IF('C-MNS'!O44="NS",100,IF('C-MNS'!O44="N",10,IF('C-MNS'!O44="c",1,0)))</f>
        <v>0</v>
      </c>
      <c r="P44" s="81">
        <f>IF('C-MNS'!P44="NS",100,IF('C-MNS'!P44="N",10,IF('C-MNS'!P44="c",1,0)))</f>
        <v>0</v>
      </c>
      <c r="Q44" s="81">
        <f>IF('C-MNS'!Q44="NS",100,IF('C-MNS'!Q44="N",10,IF('C-MNS'!Q44="c",1,0)))</f>
        <v>0</v>
      </c>
      <c r="R44" s="81">
        <f>IF('C-MNS'!R44="NS",100,IF('C-MNS'!R44="N",10,IF('C-MNS'!R44="c",1,0)))</f>
        <v>0</v>
      </c>
      <c r="S44" s="81">
        <f>IF('C-MNS'!S44="NS",100,IF('C-MNS'!S44="N",10,IF('C-MNS'!S44="c",1,0)))</f>
        <v>0</v>
      </c>
      <c r="T44" s="81">
        <f>IF('C-MNS'!T44="NS",100,IF('C-MNS'!T44="N",10,IF('C-MNS'!T44="c",1,0)))</f>
        <v>0</v>
      </c>
      <c r="U44" s="81">
        <f>IF('C-MNS'!U44="NS",100,IF('C-MNS'!U44="N",10,IF('C-MNS'!U44="c",1,0)))</f>
        <v>0</v>
      </c>
      <c r="V44" s="81">
        <f>IF('C-MNS'!V44="NS",100,IF('C-MNS'!V44="N",10,IF('C-MNS'!V44="c",1,0)))</f>
        <v>0</v>
      </c>
      <c r="W44" s="81">
        <f>IF('C-MNS'!W44="NS",100,IF('C-MNS'!W44="N",10,IF('C-MNS'!W44="c",1,0)))</f>
        <v>0</v>
      </c>
      <c r="X44" s="81">
        <f>IF('C-MNS'!X44="NS",100,IF('C-MNS'!X44="N",10,IF('C-MNS'!X44="c",1,0)))</f>
        <v>0</v>
      </c>
      <c r="Y44" s="81">
        <f>IF('C-MNS'!Y44="NS",100,IF('C-MNS'!Y44="N",10,IF('C-MNS'!Y44="c",1,0)))</f>
        <v>0</v>
      </c>
      <c r="Z44" s="81">
        <f>IF('C-MNS'!Z44="NS",100,IF('C-MNS'!Z44="N",10,IF('C-MNS'!Z44="c",1,0)))</f>
        <v>0</v>
      </c>
      <c r="AA44" s="81">
        <f>IF('C-MNS'!AA44="NS",100,IF('C-MNS'!AA44="N",10,IF('C-MNS'!AA44="c",1,0)))</f>
        <v>0</v>
      </c>
      <c r="AB44" s="81">
        <f>IF('C-MNS'!AB44="NS",100,IF('C-MNS'!AB44="N",10,IF('C-MNS'!AB44="c",1,0)))</f>
        <v>0</v>
      </c>
      <c r="AC44" s="81">
        <f>IF('C-MNS'!AC44="NS",100,IF('C-MNS'!AC44="N",10,IF('C-MNS'!AC44="c",1,0)))</f>
        <v>0</v>
      </c>
      <c r="AD44" s="81">
        <f>IF('C-MNS'!AD44="NS",100,IF('C-MNS'!AD44="N",10,IF('C-MNS'!AD44="c",1,0)))</f>
        <v>0</v>
      </c>
      <c r="AE44" s="81">
        <f>IF('C-MNS'!AE44="NS",100,IF('C-MNS'!AE44="N",10,IF('C-MNS'!AE44="c",1,0)))</f>
        <v>0</v>
      </c>
      <c r="AF44" s="81">
        <f>IF('C-MNS'!AF44="NS",100,IF('C-MNS'!AF44="N",10,IF('C-MNS'!AF44="c",1,0)))</f>
        <v>0</v>
      </c>
      <c r="AG44" s="81">
        <f>IF('C-MNS'!AG44="NS",100,IF('C-MNS'!AG44="N",10,IF('C-MNS'!AG44="c",1,0)))</f>
        <v>0</v>
      </c>
      <c r="AH44" s="81">
        <f>IF('C-MNS'!AH44="NS",100,IF('C-MNS'!AH44="N",10,IF('C-MNS'!AH44="c",1,0)))</f>
        <v>0</v>
      </c>
      <c r="AI44" s="81">
        <f>IF('C-MNS'!AI44="NS",100,IF('C-MNS'!AI44="N",10,IF('C-MNS'!AI44="c",1,0)))</f>
        <v>0</v>
      </c>
      <c r="AJ44" s="81">
        <f>IF('C-MNS'!AJ44="NS",100,IF('C-MNS'!AJ44="N",10,IF('C-MNS'!AJ44="c",1,0)))</f>
        <v>0</v>
      </c>
      <c r="AK44" s="81">
        <f>IF('C-MNS'!AK44="NS",100,IF('C-MNS'!AK44="N",10,IF('C-MNS'!AK44="c",1,0)))</f>
        <v>0</v>
      </c>
      <c r="AL44" s="81">
        <f>IF('C-MNS'!AL44="NS",100,IF('C-MNS'!AL44="N",10,IF('C-MNS'!AL44="c",1,0)))</f>
        <v>0</v>
      </c>
      <c r="AM44" s="81">
        <f>IF('C-MNS'!AM44="NS",100,IF('C-MNS'!AM44="N",10,IF('C-MNS'!AM44="c",1,0)))</f>
        <v>0</v>
      </c>
      <c r="AN44" s="81">
        <f>IF('C-MNS'!AN44="NS",100,IF('C-MNS'!AN44="N",10,IF('C-MNS'!AN44="c",1,0)))</f>
        <v>0</v>
      </c>
      <c r="AO44" s="81">
        <f>IF('C-MNS'!AO44="NS",100,IF('C-MNS'!AO44="N",10,IF('C-MNS'!AO44="c",1,0)))</f>
        <v>0</v>
      </c>
      <c r="AP44" s="81">
        <f>IF('C-MNS'!AP44="NS",100,IF('C-MNS'!AP44="N",10,IF('C-MNS'!AP44="c",1,0)))</f>
        <v>0</v>
      </c>
      <c r="AQ44" s="81">
        <f>IF('C-MNS'!AQ44="NS",100,IF('C-MNS'!AQ44="N",10,IF('C-MNS'!AQ44="c",1,0)))</f>
        <v>0</v>
      </c>
      <c r="AR44" s="81">
        <f>IF('C-MNS'!AR44="NS",100,IF('C-MNS'!AR44="N",10,IF('C-MNS'!AR44="c",1,0)))</f>
        <v>0</v>
      </c>
      <c r="AS44" s="81">
        <f>IF('C-MNS'!AS44="NS",100,IF('C-MNS'!AS44="N",10,IF('C-MNS'!AS44="c",1,0)))</f>
        <v>0</v>
      </c>
      <c r="AT44" s="81">
        <f>IF('C-MNS'!AT44="NS",100,IF('C-MNS'!AT44="N",10,IF('C-MNS'!AT44="c",1,0)))</f>
        <v>0</v>
      </c>
      <c r="AU44" s="81">
        <f>IF('C-MNS'!AU44="NS",100,IF('C-MNS'!AU44="N",10,IF('C-MNS'!AU44="c",1,0)))</f>
        <v>0</v>
      </c>
      <c r="AV44" s="81">
        <f>IF('C-MNS'!AV44="NS",100,IF('C-MNS'!AV44="N",10,IF('C-MNS'!AV44="c",1,0)))</f>
        <v>1</v>
      </c>
      <c r="AW44" s="81">
        <f>IF('C-MNS'!AW44="NS",100,IF('C-MNS'!AW44="N",10,IF('C-MNS'!AW44="c",1,0)))</f>
        <v>0</v>
      </c>
      <c r="AX44" s="81">
        <f>IF('C-MNS'!AX44="NS",100,IF('C-MNS'!AX44="N",10,IF('C-MNS'!AX44="c",1,0)))</f>
        <v>0</v>
      </c>
      <c r="AY44" s="81">
        <f>IF('C-MNS'!AY44="NS",100,IF('C-MNS'!AY44="N",10,IF('C-MNS'!AY44="c",1,0)))</f>
        <v>0</v>
      </c>
      <c r="AZ44" s="91">
        <f t="shared" si="3"/>
        <v>1</v>
      </c>
      <c r="BA44" s="91">
        <f t="shared" si="0"/>
        <v>0</v>
      </c>
      <c r="BB44" s="91">
        <f t="shared" si="1"/>
        <v>0</v>
      </c>
      <c r="BC44" s="91">
        <f t="shared" si="2"/>
        <v>1</v>
      </c>
    </row>
    <row r="45" spans="1:55" ht="15.75" customHeight="1">
      <c r="A45" s="525"/>
      <c r="B45" s="457"/>
      <c r="C45" s="508" t="s">
        <v>429</v>
      </c>
      <c r="D45" s="520" t="s">
        <v>120</v>
      </c>
      <c r="E45" s="76" t="s">
        <v>373</v>
      </c>
      <c r="F45" s="90" t="s">
        <v>430</v>
      </c>
      <c r="G45" s="81">
        <f>IF('C-MNS'!G45="NS",100,IF('C-MNS'!G45="N",10,IF('C-MNS'!G45="c",1,0)))</f>
        <v>0</v>
      </c>
      <c r="H45" s="81">
        <f>IF('C-MNS'!H45="NS",100,IF('C-MNS'!H45="N",10,IF('C-MNS'!H45="c",1,0)))</f>
        <v>0</v>
      </c>
      <c r="I45" s="81">
        <f>IF('C-MNS'!I45="NS",100,IF('C-MNS'!I45="N",10,IF('C-MNS'!I45="c",1,0)))</f>
        <v>0</v>
      </c>
      <c r="J45" s="81">
        <f>IF('C-MNS'!J45="NS",100,IF('C-MNS'!J45="N",10,IF('C-MNS'!J45="c",1,0)))</f>
        <v>0</v>
      </c>
      <c r="K45" s="81">
        <f>IF('C-MNS'!K45="NS",100,IF('C-MNS'!K45="N",10,IF('C-MNS'!K45="c",1,0)))</f>
        <v>0</v>
      </c>
      <c r="L45" s="81">
        <f>IF('C-MNS'!L45="NS",100,IF('C-MNS'!L45="N",10,IF('C-MNS'!L45="c",1,0)))</f>
        <v>0</v>
      </c>
      <c r="M45" s="81">
        <f>IF('C-MNS'!M45="NS",100,IF('C-MNS'!M45="N",10,IF('C-MNS'!M45="c",1,0)))</f>
        <v>0</v>
      </c>
      <c r="N45" s="81">
        <f>IF('C-MNS'!N45="NS",100,IF('C-MNS'!N45="N",10,IF('C-MNS'!N45="c",1,0)))</f>
        <v>0</v>
      </c>
      <c r="O45" s="81">
        <f>IF('C-MNS'!O45="NS",100,IF('C-MNS'!O45="N",10,IF('C-MNS'!O45="c",1,0)))</f>
        <v>0</v>
      </c>
      <c r="P45" s="81">
        <f>IF('C-MNS'!P45="NS",100,IF('C-MNS'!P45="N",10,IF('C-MNS'!P45="c",1,0)))</f>
        <v>0</v>
      </c>
      <c r="Q45" s="81">
        <f>IF('C-MNS'!Q45="NS",100,IF('C-MNS'!Q45="N",10,IF('C-MNS'!Q45="c",1,0)))</f>
        <v>0</v>
      </c>
      <c r="R45" s="81">
        <f>IF('C-MNS'!R45="NS",100,IF('C-MNS'!R45="N",10,IF('C-MNS'!R45="c",1,0)))</f>
        <v>0</v>
      </c>
      <c r="S45" s="81">
        <f>IF('C-MNS'!S45="NS",100,IF('C-MNS'!S45="N",10,IF('C-MNS'!S45="c",1,0)))</f>
        <v>0</v>
      </c>
      <c r="T45" s="81">
        <f>IF('C-MNS'!T45="NS",100,IF('C-MNS'!T45="N",10,IF('C-MNS'!T45="c",1,0)))</f>
        <v>0</v>
      </c>
      <c r="U45" s="81">
        <f>IF('C-MNS'!U45="NS",100,IF('C-MNS'!U45="N",10,IF('C-MNS'!U45="c",1,0)))</f>
        <v>0</v>
      </c>
      <c r="V45" s="81">
        <f>IF('C-MNS'!V45="NS",100,IF('C-MNS'!V45="N",10,IF('C-MNS'!V45="c",1,0)))</f>
        <v>0</v>
      </c>
      <c r="W45" s="81">
        <f>IF('C-MNS'!W45="NS",100,IF('C-MNS'!W45="N",10,IF('C-MNS'!W45="c",1,0)))</f>
        <v>0</v>
      </c>
      <c r="X45" s="81">
        <f>IF('C-MNS'!X45="NS",100,IF('C-MNS'!X45="N",10,IF('C-MNS'!X45="c",1,0)))</f>
        <v>0</v>
      </c>
      <c r="Y45" s="81">
        <f>IF('C-MNS'!Y45="NS",100,IF('C-MNS'!Y45="N",10,IF('C-MNS'!Y45="c",1,0)))</f>
        <v>0</v>
      </c>
      <c r="Z45" s="81">
        <f>IF('C-MNS'!Z45="NS",100,IF('C-MNS'!Z45="N",10,IF('C-MNS'!Z45="c",1,0)))</f>
        <v>0</v>
      </c>
      <c r="AA45" s="81">
        <f>IF('C-MNS'!AA45="NS",100,IF('C-MNS'!AA45="N",10,IF('C-MNS'!AA45="c",1,0)))</f>
        <v>0</v>
      </c>
      <c r="AB45" s="81">
        <f>IF('C-MNS'!AB45="NS",100,IF('C-MNS'!AB45="N",10,IF('C-MNS'!AB45="c",1,0)))</f>
        <v>0</v>
      </c>
      <c r="AC45" s="81">
        <f>IF('C-MNS'!AC45="NS",100,IF('C-MNS'!AC45="N",10,IF('C-MNS'!AC45="c",1,0)))</f>
        <v>0</v>
      </c>
      <c r="AD45" s="81">
        <f>IF('C-MNS'!AD45="NS",100,IF('C-MNS'!AD45="N",10,IF('C-MNS'!AD45="c",1,0)))</f>
        <v>0</v>
      </c>
      <c r="AE45" s="81">
        <f>IF('C-MNS'!AE45="NS",100,IF('C-MNS'!AE45="N",10,IF('C-MNS'!AE45="c",1,0)))</f>
        <v>0</v>
      </c>
      <c r="AF45" s="81">
        <f>IF('C-MNS'!AF45="NS",100,IF('C-MNS'!AF45="N",10,IF('C-MNS'!AF45="c",1,0)))</f>
        <v>0</v>
      </c>
      <c r="AG45" s="81">
        <f>IF('C-MNS'!AG45="NS",100,IF('C-MNS'!AG45="N",10,IF('C-MNS'!AG45="c",1,0)))</f>
        <v>0</v>
      </c>
      <c r="AH45" s="81">
        <f>IF('C-MNS'!AH45="NS",100,IF('C-MNS'!AH45="N",10,IF('C-MNS'!AH45="c",1,0)))</f>
        <v>0</v>
      </c>
      <c r="AI45" s="81">
        <f>IF('C-MNS'!AI45="NS",100,IF('C-MNS'!AI45="N",10,IF('C-MNS'!AI45="c",1,0)))</f>
        <v>0</v>
      </c>
      <c r="AJ45" s="81">
        <f>IF('C-MNS'!AJ45="NS",100,IF('C-MNS'!AJ45="N",10,IF('C-MNS'!AJ45="c",1,0)))</f>
        <v>0</v>
      </c>
      <c r="AK45" s="81">
        <f>IF('C-MNS'!AK45="NS",100,IF('C-MNS'!AK45="N",10,IF('C-MNS'!AK45="c",1,0)))</f>
        <v>0</v>
      </c>
      <c r="AL45" s="81">
        <f>IF('C-MNS'!AL45="NS",100,IF('C-MNS'!AL45="N",10,IF('C-MNS'!AL45="c",1,0)))</f>
        <v>0</v>
      </c>
      <c r="AM45" s="81">
        <f>IF('C-MNS'!AM45="NS",100,IF('C-MNS'!AM45="N",10,IF('C-MNS'!AM45="c",1,0)))</f>
        <v>0</v>
      </c>
      <c r="AN45" s="81">
        <f>IF('C-MNS'!AN45="NS",100,IF('C-MNS'!AN45="N",10,IF('C-MNS'!AN45="c",1,0)))</f>
        <v>0</v>
      </c>
      <c r="AO45" s="81">
        <f>IF('C-MNS'!AO45="NS",100,IF('C-MNS'!AO45="N",10,IF('C-MNS'!AO45="c",1,0)))</f>
        <v>0</v>
      </c>
      <c r="AP45" s="81">
        <f>IF('C-MNS'!AP45="NS",100,IF('C-MNS'!AP45="N",10,IF('C-MNS'!AP45="c",1,0)))</f>
        <v>0</v>
      </c>
      <c r="AQ45" s="81">
        <f>IF('C-MNS'!AQ45="NS",100,IF('C-MNS'!AQ45="N",10,IF('C-MNS'!AQ45="c",1,0)))</f>
        <v>0</v>
      </c>
      <c r="AR45" s="81">
        <f>IF('C-MNS'!AR45="NS",100,IF('C-MNS'!AR45="N",10,IF('C-MNS'!AR45="c",1,0)))</f>
        <v>0</v>
      </c>
      <c r="AS45" s="81">
        <f>IF('C-MNS'!AS45="NS",100,IF('C-MNS'!AS45="N",10,IF('C-MNS'!AS45="c",1,0)))</f>
        <v>0</v>
      </c>
      <c r="AT45" s="81">
        <f>IF('C-MNS'!AT45="NS",100,IF('C-MNS'!AT45="N",10,IF('C-MNS'!AT45="c",1,0)))</f>
        <v>0</v>
      </c>
      <c r="AU45" s="81">
        <f>IF('C-MNS'!AU45="NS",100,IF('C-MNS'!AU45="N",10,IF('C-MNS'!AU45="c",1,0)))</f>
        <v>0</v>
      </c>
      <c r="AV45" s="81">
        <f>IF('C-MNS'!AV45="NS",100,IF('C-MNS'!AV45="N",10,IF('C-MNS'!AV45="c",1,0)))</f>
        <v>0</v>
      </c>
      <c r="AW45" s="81">
        <f>IF('C-MNS'!AW45="NS",100,IF('C-MNS'!AW45="N",10,IF('C-MNS'!AW45="c",1,0)))</f>
        <v>0</v>
      </c>
      <c r="AX45" s="81">
        <f>IF('C-MNS'!AX45="NS",100,IF('C-MNS'!AX45="N",10,IF('C-MNS'!AX45="c",1,0)))</f>
        <v>0</v>
      </c>
      <c r="AY45" s="81">
        <f>IF('C-MNS'!AY45="NS",100,IF('C-MNS'!AY45="N",10,IF('C-MNS'!AY45="c",1,0)))</f>
        <v>0</v>
      </c>
      <c r="AZ45" s="91">
        <f t="shared" si="3"/>
        <v>0</v>
      </c>
      <c r="BA45" s="91">
        <f t="shared" si="0"/>
        <v>0</v>
      </c>
      <c r="BB45" s="91">
        <f t="shared" si="1"/>
        <v>0</v>
      </c>
      <c r="BC45" s="91">
        <f t="shared" si="2"/>
        <v>0</v>
      </c>
    </row>
    <row r="46" spans="1:55" ht="15.75" customHeight="1">
      <c r="A46" s="525"/>
      <c r="B46" s="457"/>
      <c r="C46" s="457"/>
      <c r="D46" s="516"/>
      <c r="E46" s="76" t="s">
        <v>375</v>
      </c>
      <c r="F46" s="90" t="s">
        <v>431</v>
      </c>
      <c r="G46" s="81">
        <f>IF('C-MNS'!G46="NS",100,IF('C-MNS'!G46="N",10,IF('C-MNS'!G46="c",1,0)))</f>
        <v>0</v>
      </c>
      <c r="H46" s="81">
        <f>IF('C-MNS'!H46="NS",100,IF('C-MNS'!H46="N",10,IF('C-MNS'!H46="c",1,0)))</f>
        <v>0</v>
      </c>
      <c r="I46" s="81">
        <f>IF('C-MNS'!I46="NS",100,IF('C-MNS'!I46="N",10,IF('C-MNS'!I46="c",1,0)))</f>
        <v>0</v>
      </c>
      <c r="J46" s="81">
        <f>IF('C-MNS'!J46="NS",100,IF('C-MNS'!J46="N",10,IF('C-MNS'!J46="c",1,0)))</f>
        <v>0</v>
      </c>
      <c r="K46" s="81">
        <f>IF('C-MNS'!K46="NS",100,IF('C-MNS'!K46="N",10,IF('C-MNS'!K46="c",1,0)))</f>
        <v>0</v>
      </c>
      <c r="L46" s="81">
        <f>IF('C-MNS'!L46="NS",100,IF('C-MNS'!L46="N",10,IF('C-MNS'!L46="c",1,0)))</f>
        <v>0</v>
      </c>
      <c r="M46" s="81">
        <f>IF('C-MNS'!M46="NS",100,IF('C-MNS'!M46="N",10,IF('C-MNS'!M46="c",1,0)))</f>
        <v>0</v>
      </c>
      <c r="N46" s="81">
        <f>IF('C-MNS'!N46="NS",100,IF('C-MNS'!N46="N",10,IF('C-MNS'!N46="c",1,0)))</f>
        <v>0</v>
      </c>
      <c r="O46" s="81">
        <f>IF('C-MNS'!O46="NS",100,IF('C-MNS'!O46="N",10,IF('C-MNS'!O46="c",1,0)))</f>
        <v>0</v>
      </c>
      <c r="P46" s="81">
        <f>IF('C-MNS'!P46="NS",100,IF('C-MNS'!P46="N",10,IF('C-MNS'!P46="c",1,0)))</f>
        <v>0</v>
      </c>
      <c r="Q46" s="81">
        <f>IF('C-MNS'!Q46="NS",100,IF('C-MNS'!Q46="N",10,IF('C-MNS'!Q46="c",1,0)))</f>
        <v>0</v>
      </c>
      <c r="R46" s="81">
        <f>IF('C-MNS'!R46="NS",100,IF('C-MNS'!R46="N",10,IF('C-MNS'!R46="c",1,0)))</f>
        <v>0</v>
      </c>
      <c r="S46" s="81">
        <f>IF('C-MNS'!S46="NS",100,IF('C-MNS'!S46="N",10,IF('C-MNS'!S46="c",1,0)))</f>
        <v>0</v>
      </c>
      <c r="T46" s="81">
        <f>IF('C-MNS'!T46="NS",100,IF('C-MNS'!T46="N",10,IF('C-MNS'!T46="c",1,0)))</f>
        <v>0</v>
      </c>
      <c r="U46" s="81">
        <f>IF('C-MNS'!U46="NS",100,IF('C-MNS'!U46="N",10,IF('C-MNS'!U46="c",1,0)))</f>
        <v>0</v>
      </c>
      <c r="V46" s="81">
        <f>IF('C-MNS'!V46="NS",100,IF('C-MNS'!V46="N",10,IF('C-MNS'!V46="c",1,0)))</f>
        <v>0</v>
      </c>
      <c r="W46" s="81">
        <f>IF('C-MNS'!W46="NS",100,IF('C-MNS'!W46="N",10,IF('C-MNS'!W46="c",1,0)))</f>
        <v>0</v>
      </c>
      <c r="X46" s="81">
        <f>IF('C-MNS'!X46="NS",100,IF('C-MNS'!X46="N",10,IF('C-MNS'!X46="c",1,0)))</f>
        <v>0</v>
      </c>
      <c r="Y46" s="81">
        <f>IF('C-MNS'!Y46="NS",100,IF('C-MNS'!Y46="N",10,IF('C-MNS'!Y46="c",1,0)))</f>
        <v>0</v>
      </c>
      <c r="Z46" s="81">
        <f>IF('C-MNS'!Z46="NS",100,IF('C-MNS'!Z46="N",10,IF('C-MNS'!Z46="c",1,0)))</f>
        <v>0</v>
      </c>
      <c r="AA46" s="81">
        <f>IF('C-MNS'!AA46="NS",100,IF('C-MNS'!AA46="N",10,IF('C-MNS'!AA46="c",1,0)))</f>
        <v>0</v>
      </c>
      <c r="AB46" s="81">
        <f>IF('C-MNS'!AB46="NS",100,IF('C-MNS'!AB46="N",10,IF('C-MNS'!AB46="c",1,0)))</f>
        <v>0</v>
      </c>
      <c r="AC46" s="81">
        <f>IF('C-MNS'!AC46="NS",100,IF('C-MNS'!AC46="N",10,IF('C-MNS'!AC46="c",1,0)))</f>
        <v>0</v>
      </c>
      <c r="AD46" s="81">
        <f>IF('C-MNS'!AD46="NS",100,IF('C-MNS'!AD46="N",10,IF('C-MNS'!AD46="c",1,0)))</f>
        <v>0</v>
      </c>
      <c r="AE46" s="81">
        <f>IF('C-MNS'!AE46="NS",100,IF('C-MNS'!AE46="N",10,IF('C-MNS'!AE46="c",1,0)))</f>
        <v>0</v>
      </c>
      <c r="AF46" s="81">
        <f>IF('C-MNS'!AF46="NS",100,IF('C-MNS'!AF46="N",10,IF('C-MNS'!AF46="c",1,0)))</f>
        <v>0</v>
      </c>
      <c r="AG46" s="81">
        <f>IF('C-MNS'!AG46="NS",100,IF('C-MNS'!AG46="N",10,IF('C-MNS'!AG46="c",1,0)))</f>
        <v>0</v>
      </c>
      <c r="AH46" s="81">
        <f>IF('C-MNS'!AH46="NS",100,IF('C-MNS'!AH46="N",10,IF('C-MNS'!AH46="c",1,0)))</f>
        <v>0</v>
      </c>
      <c r="AI46" s="81">
        <f>IF('C-MNS'!AI46="NS",100,IF('C-MNS'!AI46="N",10,IF('C-MNS'!AI46="c",1,0)))</f>
        <v>0</v>
      </c>
      <c r="AJ46" s="81">
        <f>IF('C-MNS'!AJ46="NS",100,IF('C-MNS'!AJ46="N",10,IF('C-MNS'!AJ46="c",1,0)))</f>
        <v>0</v>
      </c>
      <c r="AK46" s="81">
        <f>IF('C-MNS'!AK46="NS",100,IF('C-MNS'!AK46="N",10,IF('C-MNS'!AK46="c",1,0)))</f>
        <v>0</v>
      </c>
      <c r="AL46" s="81">
        <f>IF('C-MNS'!AL46="NS",100,IF('C-MNS'!AL46="N",10,IF('C-MNS'!AL46="c",1,0)))</f>
        <v>0</v>
      </c>
      <c r="AM46" s="81">
        <f>IF('C-MNS'!AM46="NS",100,IF('C-MNS'!AM46="N",10,IF('C-MNS'!AM46="c",1,0)))</f>
        <v>0</v>
      </c>
      <c r="AN46" s="81">
        <f>IF('C-MNS'!AN46="NS",100,IF('C-MNS'!AN46="N",10,IF('C-MNS'!AN46="c",1,0)))</f>
        <v>0</v>
      </c>
      <c r="AO46" s="81">
        <f>IF('C-MNS'!AO46="NS",100,IF('C-MNS'!AO46="N",10,IF('C-MNS'!AO46="c",1,0)))</f>
        <v>0</v>
      </c>
      <c r="AP46" s="81">
        <f>IF('C-MNS'!AP46="NS",100,IF('C-MNS'!AP46="N",10,IF('C-MNS'!AP46="c",1,0)))</f>
        <v>0</v>
      </c>
      <c r="AQ46" s="81">
        <f>IF('C-MNS'!AQ46="NS",100,IF('C-MNS'!AQ46="N",10,IF('C-MNS'!AQ46="c",1,0)))</f>
        <v>0</v>
      </c>
      <c r="AR46" s="81">
        <f>IF('C-MNS'!AR46="NS",100,IF('C-MNS'!AR46="N",10,IF('C-MNS'!AR46="c",1,0)))</f>
        <v>0</v>
      </c>
      <c r="AS46" s="81">
        <f>IF('C-MNS'!AS46="NS",100,IF('C-MNS'!AS46="N",10,IF('C-MNS'!AS46="c",1,0)))</f>
        <v>0</v>
      </c>
      <c r="AT46" s="81">
        <f>IF('C-MNS'!AT46="NS",100,IF('C-MNS'!AT46="N",10,IF('C-MNS'!AT46="c",1,0)))</f>
        <v>0</v>
      </c>
      <c r="AU46" s="81">
        <f>IF('C-MNS'!AU46="NS",100,IF('C-MNS'!AU46="N",10,IF('C-MNS'!AU46="c",1,0)))</f>
        <v>0</v>
      </c>
      <c r="AV46" s="81">
        <f>IF('C-MNS'!AV46="NS",100,IF('C-MNS'!AV46="N",10,IF('C-MNS'!AV46="c",1,0)))</f>
        <v>0</v>
      </c>
      <c r="AW46" s="81">
        <f>IF('C-MNS'!AW46="NS",100,IF('C-MNS'!AW46="N",10,IF('C-MNS'!AW46="c",1,0)))</f>
        <v>0</v>
      </c>
      <c r="AX46" s="81">
        <f>IF('C-MNS'!AX46="NS",100,IF('C-MNS'!AX46="N",10,IF('C-MNS'!AX46="c",1,0)))</f>
        <v>0</v>
      </c>
      <c r="AY46" s="81">
        <f>IF('C-MNS'!AY46="NS",100,IF('C-MNS'!AY46="N",10,IF('C-MNS'!AY46="c",1,0)))</f>
        <v>0</v>
      </c>
      <c r="AZ46" s="91">
        <f t="shared" si="3"/>
        <v>0</v>
      </c>
      <c r="BA46" s="91">
        <f t="shared" si="0"/>
        <v>0</v>
      </c>
      <c r="BB46" s="91">
        <f t="shared" si="1"/>
        <v>0</v>
      </c>
      <c r="BC46" s="91">
        <f t="shared" si="2"/>
        <v>0</v>
      </c>
    </row>
    <row r="47" spans="1:55" ht="15.75" customHeight="1">
      <c r="A47" s="525"/>
      <c r="B47" s="457"/>
      <c r="C47" s="458"/>
      <c r="D47" s="519"/>
      <c r="E47" s="83" t="s">
        <v>377</v>
      </c>
      <c r="F47" s="23" t="s">
        <v>432</v>
      </c>
      <c r="G47" s="81">
        <f>IF('C-MNS'!G47="NS",100,IF('C-MNS'!G47="N",10,IF('C-MNS'!G47="c",1,0)))</f>
        <v>0</v>
      </c>
      <c r="H47" s="81">
        <f>IF('C-MNS'!H47="NS",100,IF('C-MNS'!H47="N",10,IF('C-MNS'!H47="c",1,0)))</f>
        <v>0</v>
      </c>
      <c r="I47" s="81">
        <f>IF('C-MNS'!I47="NS",100,IF('C-MNS'!I47="N",10,IF('C-MNS'!I47="c",1,0)))</f>
        <v>0</v>
      </c>
      <c r="J47" s="81">
        <f>IF('C-MNS'!J47="NS",100,IF('C-MNS'!J47="N",10,IF('C-MNS'!J47="c",1,0)))</f>
        <v>0</v>
      </c>
      <c r="K47" s="81">
        <f>IF('C-MNS'!K47="NS",100,IF('C-MNS'!K47="N",10,IF('C-MNS'!K47="c",1,0)))</f>
        <v>0</v>
      </c>
      <c r="L47" s="81">
        <f>IF('C-MNS'!L47="NS",100,IF('C-MNS'!L47="N",10,IF('C-MNS'!L47="c",1,0)))</f>
        <v>0</v>
      </c>
      <c r="M47" s="81">
        <f>IF('C-MNS'!M47="NS",100,IF('C-MNS'!M47="N",10,IF('C-MNS'!M47="c",1,0)))</f>
        <v>0</v>
      </c>
      <c r="N47" s="81">
        <f>IF('C-MNS'!N47="NS",100,IF('C-MNS'!N47="N",10,IF('C-MNS'!N47="c",1,0)))</f>
        <v>0</v>
      </c>
      <c r="O47" s="81">
        <f>IF('C-MNS'!O47="NS",100,IF('C-MNS'!O47="N",10,IF('C-MNS'!O47="c",1,0)))</f>
        <v>0</v>
      </c>
      <c r="P47" s="81">
        <f>IF('C-MNS'!P47="NS",100,IF('C-MNS'!P47="N",10,IF('C-MNS'!P47="c",1,0)))</f>
        <v>0</v>
      </c>
      <c r="Q47" s="81">
        <f>IF('C-MNS'!Q47="NS",100,IF('C-MNS'!Q47="N",10,IF('C-MNS'!Q47="c",1,0)))</f>
        <v>0</v>
      </c>
      <c r="R47" s="81">
        <f>IF('C-MNS'!R47="NS",100,IF('C-MNS'!R47="N",10,IF('C-MNS'!R47="c",1,0)))</f>
        <v>0</v>
      </c>
      <c r="S47" s="81">
        <f>IF('C-MNS'!S47="NS",100,IF('C-MNS'!S47="N",10,IF('C-MNS'!S47="c",1,0)))</f>
        <v>0</v>
      </c>
      <c r="T47" s="81">
        <f>IF('C-MNS'!T47="NS",100,IF('C-MNS'!T47="N",10,IF('C-MNS'!T47="c",1,0)))</f>
        <v>0</v>
      </c>
      <c r="U47" s="81">
        <f>IF('C-MNS'!U47="NS",100,IF('C-MNS'!U47="N",10,IF('C-MNS'!U47="c",1,0)))</f>
        <v>0</v>
      </c>
      <c r="V47" s="81">
        <f>IF('C-MNS'!V47="NS",100,IF('C-MNS'!V47="N",10,IF('C-MNS'!V47="c",1,0)))</f>
        <v>0</v>
      </c>
      <c r="W47" s="81">
        <f>IF('C-MNS'!W47="NS",100,IF('C-MNS'!W47="N",10,IF('C-MNS'!W47="c",1,0)))</f>
        <v>0</v>
      </c>
      <c r="X47" s="81">
        <f>IF('C-MNS'!X47="NS",100,IF('C-MNS'!X47="N",10,IF('C-MNS'!X47="c",1,0)))</f>
        <v>0</v>
      </c>
      <c r="Y47" s="81">
        <f>IF('C-MNS'!Y47="NS",100,IF('C-MNS'!Y47="N",10,IF('C-MNS'!Y47="c",1,0)))</f>
        <v>0</v>
      </c>
      <c r="Z47" s="81">
        <f>IF('C-MNS'!Z47="NS",100,IF('C-MNS'!Z47="N",10,IF('C-MNS'!Z47="c",1,0)))</f>
        <v>0</v>
      </c>
      <c r="AA47" s="81">
        <f>IF('C-MNS'!AA47="NS",100,IF('C-MNS'!AA47="N",10,IF('C-MNS'!AA47="c",1,0)))</f>
        <v>0</v>
      </c>
      <c r="AB47" s="81">
        <f>IF('C-MNS'!AB47="NS",100,IF('C-MNS'!AB47="N",10,IF('C-MNS'!AB47="c",1,0)))</f>
        <v>0</v>
      </c>
      <c r="AC47" s="81">
        <f>IF('C-MNS'!AC47="NS",100,IF('C-MNS'!AC47="N",10,IF('C-MNS'!AC47="c",1,0)))</f>
        <v>0</v>
      </c>
      <c r="AD47" s="81">
        <f>IF('C-MNS'!AD47="NS",100,IF('C-MNS'!AD47="N",10,IF('C-MNS'!AD47="c",1,0)))</f>
        <v>0</v>
      </c>
      <c r="AE47" s="81">
        <f>IF('C-MNS'!AE47="NS",100,IF('C-MNS'!AE47="N",10,IF('C-MNS'!AE47="c",1,0)))</f>
        <v>0</v>
      </c>
      <c r="AF47" s="81">
        <f>IF('C-MNS'!AF47="NS",100,IF('C-MNS'!AF47="N",10,IF('C-MNS'!AF47="c",1,0)))</f>
        <v>0</v>
      </c>
      <c r="AG47" s="81">
        <f>IF('C-MNS'!AG47="NS",100,IF('C-MNS'!AG47="N",10,IF('C-MNS'!AG47="c",1,0)))</f>
        <v>0</v>
      </c>
      <c r="AH47" s="81">
        <f>IF('C-MNS'!AH47="NS",100,IF('C-MNS'!AH47="N",10,IF('C-MNS'!AH47="c",1,0)))</f>
        <v>0</v>
      </c>
      <c r="AI47" s="81">
        <f>IF('C-MNS'!AI47="NS",100,IF('C-MNS'!AI47="N",10,IF('C-MNS'!AI47="c",1,0)))</f>
        <v>0</v>
      </c>
      <c r="AJ47" s="81">
        <f>IF('C-MNS'!AJ47="NS",100,IF('C-MNS'!AJ47="N",10,IF('C-MNS'!AJ47="c",1,0)))</f>
        <v>0</v>
      </c>
      <c r="AK47" s="81">
        <f>IF('C-MNS'!AK47="NS",100,IF('C-MNS'!AK47="N",10,IF('C-MNS'!AK47="c",1,0)))</f>
        <v>0</v>
      </c>
      <c r="AL47" s="81">
        <f>IF('C-MNS'!AL47="NS",100,IF('C-MNS'!AL47="N",10,IF('C-MNS'!AL47="c",1,0)))</f>
        <v>0</v>
      </c>
      <c r="AM47" s="81">
        <f>IF('C-MNS'!AM47="NS",100,IF('C-MNS'!AM47="N",10,IF('C-MNS'!AM47="c",1,0)))</f>
        <v>0</v>
      </c>
      <c r="AN47" s="81">
        <f>IF('C-MNS'!AN47="NS",100,IF('C-MNS'!AN47="N",10,IF('C-MNS'!AN47="c",1,0)))</f>
        <v>0</v>
      </c>
      <c r="AO47" s="81">
        <f>IF('C-MNS'!AO47="NS",100,IF('C-MNS'!AO47="N",10,IF('C-MNS'!AO47="c",1,0)))</f>
        <v>0</v>
      </c>
      <c r="AP47" s="81">
        <f>IF('C-MNS'!AP47="NS",100,IF('C-MNS'!AP47="N",10,IF('C-MNS'!AP47="c",1,0)))</f>
        <v>0</v>
      </c>
      <c r="AQ47" s="81">
        <f>IF('C-MNS'!AQ47="NS",100,IF('C-MNS'!AQ47="N",10,IF('C-MNS'!AQ47="c",1,0)))</f>
        <v>0</v>
      </c>
      <c r="AR47" s="81">
        <f>IF('C-MNS'!AR47="NS",100,IF('C-MNS'!AR47="N",10,IF('C-MNS'!AR47="c",1,0)))</f>
        <v>0</v>
      </c>
      <c r="AS47" s="81">
        <f>IF('C-MNS'!AS47="NS",100,IF('C-MNS'!AS47="N",10,IF('C-MNS'!AS47="c",1,0)))</f>
        <v>0</v>
      </c>
      <c r="AT47" s="81">
        <f>IF('C-MNS'!AT47="NS",100,IF('C-MNS'!AT47="N",10,IF('C-MNS'!AT47="c",1,0)))</f>
        <v>0</v>
      </c>
      <c r="AU47" s="81">
        <f>IF('C-MNS'!AU47="NS",100,IF('C-MNS'!AU47="N",10,IF('C-MNS'!AU47="c",1,0)))</f>
        <v>0</v>
      </c>
      <c r="AV47" s="81">
        <f>IF('C-MNS'!AV47="NS",100,IF('C-MNS'!AV47="N",10,IF('C-MNS'!AV47="c",1,0)))</f>
        <v>0</v>
      </c>
      <c r="AW47" s="81">
        <f>IF('C-MNS'!AW47="NS",100,IF('C-MNS'!AW47="N",10,IF('C-MNS'!AW47="c",1,0)))</f>
        <v>0</v>
      </c>
      <c r="AX47" s="81">
        <f>IF('C-MNS'!AX47="NS",100,IF('C-MNS'!AX47="N",10,IF('C-MNS'!AX47="c",1,0)))</f>
        <v>0</v>
      </c>
      <c r="AY47" s="81">
        <f>IF('C-MNS'!AY47="NS",100,IF('C-MNS'!AY47="N",10,IF('C-MNS'!AY47="c",1,0)))</f>
        <v>0</v>
      </c>
      <c r="AZ47" s="91">
        <f t="shared" si="3"/>
        <v>0</v>
      </c>
      <c r="BA47" s="91">
        <f t="shared" si="0"/>
        <v>0</v>
      </c>
      <c r="BB47" s="91">
        <f t="shared" si="1"/>
        <v>0</v>
      </c>
      <c r="BC47" s="91">
        <f t="shared" si="2"/>
        <v>0</v>
      </c>
    </row>
    <row r="48" spans="1:55" ht="15.75" customHeight="1">
      <c r="A48" s="525"/>
      <c r="B48" s="457"/>
      <c r="C48" s="508" t="s">
        <v>433</v>
      </c>
      <c r="D48" s="520" t="s">
        <v>122</v>
      </c>
      <c r="E48" s="76" t="s">
        <v>373</v>
      </c>
      <c r="F48" s="90" t="s">
        <v>434</v>
      </c>
      <c r="G48" s="81">
        <f>IF('C-MNS'!G48="NS",100,IF('C-MNS'!G48="N",10,IF('C-MNS'!G48="c",1,0)))</f>
        <v>0</v>
      </c>
      <c r="H48" s="81">
        <f>IF('C-MNS'!H48="NS",100,IF('C-MNS'!H48="N",10,IF('C-MNS'!H48="c",1,0)))</f>
        <v>0</v>
      </c>
      <c r="I48" s="81">
        <f>IF('C-MNS'!I48="NS",100,IF('C-MNS'!I48="N",10,IF('C-MNS'!I48="c",1,0)))</f>
        <v>0</v>
      </c>
      <c r="J48" s="81">
        <f>IF('C-MNS'!J48="NS",100,IF('C-MNS'!J48="N",10,IF('C-MNS'!J48="c",1,0)))</f>
        <v>0</v>
      </c>
      <c r="K48" s="81">
        <f>IF('C-MNS'!K48="NS",100,IF('C-MNS'!K48="N",10,IF('C-MNS'!K48="c",1,0)))</f>
        <v>0</v>
      </c>
      <c r="L48" s="81">
        <f>IF('C-MNS'!L48="NS",100,IF('C-MNS'!L48="N",10,IF('C-MNS'!L48="c",1,0)))</f>
        <v>0</v>
      </c>
      <c r="M48" s="81">
        <f>IF('C-MNS'!M48="NS",100,IF('C-MNS'!M48="N",10,IF('C-MNS'!M48="c",1,0)))</f>
        <v>0</v>
      </c>
      <c r="N48" s="81">
        <f>IF('C-MNS'!N48="NS",100,IF('C-MNS'!N48="N",10,IF('C-MNS'!N48="c",1,0)))</f>
        <v>0</v>
      </c>
      <c r="O48" s="81">
        <f>IF('C-MNS'!O48="NS",100,IF('C-MNS'!O48="N",10,IF('C-MNS'!O48="c",1,0)))</f>
        <v>0</v>
      </c>
      <c r="P48" s="81">
        <f>IF('C-MNS'!P48="NS",100,IF('C-MNS'!P48="N",10,IF('C-MNS'!P48="c",1,0)))</f>
        <v>0</v>
      </c>
      <c r="Q48" s="81">
        <f>IF('C-MNS'!Q48="NS",100,IF('C-MNS'!Q48="N",10,IF('C-MNS'!Q48="c",1,0)))</f>
        <v>0</v>
      </c>
      <c r="R48" s="81">
        <f>IF('C-MNS'!R48="NS",100,IF('C-MNS'!R48="N",10,IF('C-MNS'!R48="c",1,0)))</f>
        <v>0</v>
      </c>
      <c r="S48" s="81">
        <f>IF('C-MNS'!S48="NS",100,IF('C-MNS'!S48="N",10,IF('C-MNS'!S48="c",1,0)))</f>
        <v>0</v>
      </c>
      <c r="T48" s="81">
        <f>IF('C-MNS'!T48="NS",100,IF('C-MNS'!T48="N",10,IF('C-MNS'!T48="c",1,0)))</f>
        <v>0</v>
      </c>
      <c r="U48" s="81">
        <f>IF('C-MNS'!U48="NS",100,IF('C-MNS'!U48="N",10,IF('C-MNS'!U48="c",1,0)))</f>
        <v>0</v>
      </c>
      <c r="V48" s="81">
        <f>IF('C-MNS'!V48="NS",100,IF('C-MNS'!V48="N",10,IF('C-MNS'!V48="c",1,0)))</f>
        <v>0</v>
      </c>
      <c r="W48" s="81">
        <f>IF('C-MNS'!W48="NS",100,IF('C-MNS'!W48="N",10,IF('C-MNS'!W48="c",1,0)))</f>
        <v>0</v>
      </c>
      <c r="X48" s="81">
        <f>IF('C-MNS'!X48="NS",100,IF('C-MNS'!X48="N",10,IF('C-MNS'!X48="c",1,0)))</f>
        <v>0</v>
      </c>
      <c r="Y48" s="81">
        <f>IF('C-MNS'!Y48="NS",100,IF('C-MNS'!Y48="N",10,IF('C-MNS'!Y48="c",1,0)))</f>
        <v>0</v>
      </c>
      <c r="Z48" s="81">
        <f>IF('C-MNS'!Z48="NS",100,IF('C-MNS'!Z48="N",10,IF('C-MNS'!Z48="c",1,0)))</f>
        <v>0</v>
      </c>
      <c r="AA48" s="81">
        <f>IF('C-MNS'!AA48="NS",100,IF('C-MNS'!AA48="N",10,IF('C-MNS'!AA48="c",1,0)))</f>
        <v>0</v>
      </c>
      <c r="AB48" s="81">
        <f>IF('C-MNS'!AB48="NS",100,IF('C-MNS'!AB48="N",10,IF('C-MNS'!AB48="c",1,0)))</f>
        <v>0</v>
      </c>
      <c r="AC48" s="81">
        <f>IF('C-MNS'!AC48="NS",100,IF('C-MNS'!AC48="N",10,IF('C-MNS'!AC48="c",1,0)))</f>
        <v>0</v>
      </c>
      <c r="AD48" s="81">
        <f>IF('C-MNS'!AD48="NS",100,IF('C-MNS'!AD48="N",10,IF('C-MNS'!AD48="c",1,0)))</f>
        <v>0</v>
      </c>
      <c r="AE48" s="81">
        <f>IF('C-MNS'!AE48="NS",100,IF('C-MNS'!AE48="N",10,IF('C-MNS'!AE48="c",1,0)))</f>
        <v>0</v>
      </c>
      <c r="AF48" s="81">
        <f>IF('C-MNS'!AF48="NS",100,IF('C-MNS'!AF48="N",10,IF('C-MNS'!AF48="c",1,0)))</f>
        <v>0</v>
      </c>
      <c r="AG48" s="81">
        <f>IF('C-MNS'!AG48="NS",100,IF('C-MNS'!AG48="N",10,IF('C-MNS'!AG48="c",1,0)))</f>
        <v>0</v>
      </c>
      <c r="AH48" s="81">
        <f>IF('C-MNS'!AH48="NS",100,IF('C-MNS'!AH48="N",10,IF('C-MNS'!AH48="c",1,0)))</f>
        <v>0</v>
      </c>
      <c r="AI48" s="81">
        <f>IF('C-MNS'!AI48="NS",100,IF('C-MNS'!AI48="N",10,IF('C-MNS'!AI48="c",1,0)))</f>
        <v>0</v>
      </c>
      <c r="AJ48" s="81">
        <f>IF('C-MNS'!AJ48="NS",100,IF('C-MNS'!AJ48="N",10,IF('C-MNS'!AJ48="c",1,0)))</f>
        <v>0</v>
      </c>
      <c r="AK48" s="81">
        <f>IF('C-MNS'!AK48="NS",100,IF('C-MNS'!AK48="N",10,IF('C-MNS'!AK48="c",1,0)))</f>
        <v>0</v>
      </c>
      <c r="AL48" s="81">
        <f>IF('C-MNS'!AL48="NS",100,IF('C-MNS'!AL48="N",10,IF('C-MNS'!AL48="c",1,0)))</f>
        <v>0</v>
      </c>
      <c r="AM48" s="81">
        <f>IF('C-MNS'!AM48="NS",100,IF('C-MNS'!AM48="N",10,IF('C-MNS'!AM48="c",1,0)))</f>
        <v>0</v>
      </c>
      <c r="AN48" s="81">
        <f>IF('C-MNS'!AN48="NS",100,IF('C-MNS'!AN48="N",10,IF('C-MNS'!AN48="c",1,0)))</f>
        <v>0</v>
      </c>
      <c r="AO48" s="81">
        <f>IF('C-MNS'!AO48="NS",100,IF('C-MNS'!AO48="N",10,IF('C-MNS'!AO48="c",1,0)))</f>
        <v>0</v>
      </c>
      <c r="AP48" s="81">
        <f>IF('C-MNS'!AP48="NS",100,IF('C-MNS'!AP48="N",10,IF('C-MNS'!AP48="c",1,0)))</f>
        <v>0</v>
      </c>
      <c r="AQ48" s="81">
        <f>IF('C-MNS'!AQ48="NS",100,IF('C-MNS'!AQ48="N",10,IF('C-MNS'!AQ48="c",1,0)))</f>
        <v>0</v>
      </c>
      <c r="AR48" s="81">
        <f>IF('C-MNS'!AR48="NS",100,IF('C-MNS'!AR48="N",10,IF('C-MNS'!AR48="c",1,0)))</f>
        <v>0</v>
      </c>
      <c r="AS48" s="81">
        <f>IF('C-MNS'!AS48="NS",100,IF('C-MNS'!AS48="N",10,IF('C-MNS'!AS48="c",1,0)))</f>
        <v>0</v>
      </c>
      <c r="AT48" s="81">
        <f>IF('C-MNS'!AT48="NS",100,IF('C-MNS'!AT48="N",10,IF('C-MNS'!AT48="c",1,0)))</f>
        <v>0</v>
      </c>
      <c r="AU48" s="81">
        <f>IF('C-MNS'!AU48="NS",100,IF('C-MNS'!AU48="N",10,IF('C-MNS'!AU48="c",1,0)))</f>
        <v>0</v>
      </c>
      <c r="AV48" s="81">
        <f>IF('C-MNS'!AV48="NS",100,IF('C-MNS'!AV48="N",10,IF('C-MNS'!AV48="c",1,0)))</f>
        <v>0</v>
      </c>
      <c r="AW48" s="81">
        <f>IF('C-MNS'!AW48="NS",100,IF('C-MNS'!AW48="N",10,IF('C-MNS'!AW48="c",1,0)))</f>
        <v>0</v>
      </c>
      <c r="AX48" s="81">
        <f>IF('C-MNS'!AX48="NS",100,IF('C-MNS'!AX48="N",10,IF('C-MNS'!AX48="c",1,0)))</f>
        <v>0</v>
      </c>
      <c r="AY48" s="81">
        <f>IF('C-MNS'!AY48="NS",100,IF('C-MNS'!AY48="N",10,IF('C-MNS'!AY48="c",1,0)))</f>
        <v>0</v>
      </c>
      <c r="AZ48" s="91">
        <f t="shared" si="3"/>
        <v>0</v>
      </c>
      <c r="BA48" s="91">
        <f t="shared" si="0"/>
        <v>0</v>
      </c>
      <c r="BB48" s="91">
        <f t="shared" si="1"/>
        <v>0</v>
      </c>
      <c r="BC48" s="91">
        <f t="shared" si="2"/>
        <v>0</v>
      </c>
    </row>
    <row r="49" spans="1:55" ht="15.75" customHeight="1">
      <c r="A49" s="525"/>
      <c r="B49" s="457"/>
      <c r="C49" s="457"/>
      <c r="D49" s="516"/>
      <c r="E49" s="76" t="s">
        <v>375</v>
      </c>
      <c r="F49" s="90" t="s">
        <v>435</v>
      </c>
      <c r="G49" s="81">
        <f>IF('C-MNS'!G49="NS",100,IF('C-MNS'!G49="N",10,IF('C-MNS'!G49="c",1,0)))</f>
        <v>0</v>
      </c>
      <c r="H49" s="81">
        <f>IF('C-MNS'!H49="NS",100,IF('C-MNS'!H49="N",10,IF('C-MNS'!H49="c",1,0)))</f>
        <v>0</v>
      </c>
      <c r="I49" s="81">
        <f>IF('C-MNS'!I49="NS",100,IF('C-MNS'!I49="N",10,IF('C-MNS'!I49="c",1,0)))</f>
        <v>0</v>
      </c>
      <c r="J49" s="81">
        <f>IF('C-MNS'!J49="NS",100,IF('C-MNS'!J49="N",10,IF('C-MNS'!J49="c",1,0)))</f>
        <v>0</v>
      </c>
      <c r="K49" s="81">
        <f>IF('C-MNS'!K49="NS",100,IF('C-MNS'!K49="N",10,IF('C-MNS'!K49="c",1,0)))</f>
        <v>0</v>
      </c>
      <c r="L49" s="81">
        <f>IF('C-MNS'!L49="NS",100,IF('C-MNS'!L49="N",10,IF('C-MNS'!L49="c",1,0)))</f>
        <v>0</v>
      </c>
      <c r="M49" s="81">
        <f>IF('C-MNS'!M49="NS",100,IF('C-MNS'!M49="N",10,IF('C-MNS'!M49="c",1,0)))</f>
        <v>0</v>
      </c>
      <c r="N49" s="81">
        <f>IF('C-MNS'!N49="NS",100,IF('C-MNS'!N49="N",10,IF('C-MNS'!N49="c",1,0)))</f>
        <v>0</v>
      </c>
      <c r="O49" s="81">
        <f>IF('C-MNS'!O49="NS",100,IF('C-MNS'!O49="N",10,IF('C-MNS'!O49="c",1,0)))</f>
        <v>0</v>
      </c>
      <c r="P49" s="81">
        <f>IF('C-MNS'!P49="NS",100,IF('C-MNS'!P49="N",10,IF('C-MNS'!P49="c",1,0)))</f>
        <v>0</v>
      </c>
      <c r="Q49" s="81">
        <f>IF('C-MNS'!Q49="NS",100,IF('C-MNS'!Q49="N",10,IF('C-MNS'!Q49="c",1,0)))</f>
        <v>0</v>
      </c>
      <c r="R49" s="81">
        <f>IF('C-MNS'!R49="NS",100,IF('C-MNS'!R49="N",10,IF('C-MNS'!R49="c",1,0)))</f>
        <v>0</v>
      </c>
      <c r="S49" s="81">
        <f>IF('C-MNS'!S49="NS",100,IF('C-MNS'!S49="N",10,IF('C-MNS'!S49="c",1,0)))</f>
        <v>0</v>
      </c>
      <c r="T49" s="81">
        <f>IF('C-MNS'!T49="NS",100,IF('C-MNS'!T49="N",10,IF('C-MNS'!T49="c",1,0)))</f>
        <v>0</v>
      </c>
      <c r="U49" s="81">
        <f>IF('C-MNS'!U49="NS",100,IF('C-MNS'!U49="N",10,IF('C-MNS'!U49="c",1,0)))</f>
        <v>0</v>
      </c>
      <c r="V49" s="81">
        <f>IF('C-MNS'!V49="NS",100,IF('C-MNS'!V49="N",10,IF('C-MNS'!V49="c",1,0)))</f>
        <v>0</v>
      </c>
      <c r="W49" s="81">
        <f>IF('C-MNS'!W49="NS",100,IF('C-MNS'!W49="N",10,IF('C-MNS'!W49="c",1,0)))</f>
        <v>0</v>
      </c>
      <c r="X49" s="81">
        <f>IF('C-MNS'!X49="NS",100,IF('C-MNS'!X49="N",10,IF('C-MNS'!X49="c",1,0)))</f>
        <v>0</v>
      </c>
      <c r="Y49" s="81">
        <f>IF('C-MNS'!Y49="NS",100,IF('C-MNS'!Y49="N",10,IF('C-MNS'!Y49="c",1,0)))</f>
        <v>0</v>
      </c>
      <c r="Z49" s="81">
        <f>IF('C-MNS'!Z49="NS",100,IF('C-MNS'!Z49="N",10,IF('C-MNS'!Z49="c",1,0)))</f>
        <v>0</v>
      </c>
      <c r="AA49" s="81">
        <f>IF('C-MNS'!AA49="NS",100,IF('C-MNS'!AA49="N",10,IF('C-MNS'!AA49="c",1,0)))</f>
        <v>0</v>
      </c>
      <c r="AB49" s="81">
        <f>IF('C-MNS'!AB49="NS",100,IF('C-MNS'!AB49="N",10,IF('C-MNS'!AB49="c",1,0)))</f>
        <v>0</v>
      </c>
      <c r="AC49" s="81">
        <f>IF('C-MNS'!AC49="NS",100,IF('C-MNS'!AC49="N",10,IF('C-MNS'!AC49="c",1,0)))</f>
        <v>0</v>
      </c>
      <c r="AD49" s="81">
        <f>IF('C-MNS'!AD49="NS",100,IF('C-MNS'!AD49="N",10,IF('C-MNS'!AD49="c",1,0)))</f>
        <v>0</v>
      </c>
      <c r="AE49" s="81">
        <f>IF('C-MNS'!AE49="NS",100,IF('C-MNS'!AE49="N",10,IF('C-MNS'!AE49="c",1,0)))</f>
        <v>0</v>
      </c>
      <c r="AF49" s="81">
        <f>IF('C-MNS'!AF49="NS",100,IF('C-MNS'!AF49="N",10,IF('C-MNS'!AF49="c",1,0)))</f>
        <v>0</v>
      </c>
      <c r="AG49" s="81">
        <f>IF('C-MNS'!AG49="NS",100,IF('C-MNS'!AG49="N",10,IF('C-MNS'!AG49="c",1,0)))</f>
        <v>0</v>
      </c>
      <c r="AH49" s="81">
        <f>IF('C-MNS'!AH49="NS",100,IF('C-MNS'!AH49="N",10,IF('C-MNS'!AH49="c",1,0)))</f>
        <v>0</v>
      </c>
      <c r="AI49" s="81">
        <f>IF('C-MNS'!AI49="NS",100,IF('C-MNS'!AI49="N",10,IF('C-MNS'!AI49="c",1,0)))</f>
        <v>0</v>
      </c>
      <c r="AJ49" s="81">
        <f>IF('C-MNS'!AJ49="NS",100,IF('C-MNS'!AJ49="N",10,IF('C-MNS'!AJ49="c",1,0)))</f>
        <v>0</v>
      </c>
      <c r="AK49" s="81">
        <f>IF('C-MNS'!AK49="NS",100,IF('C-MNS'!AK49="N",10,IF('C-MNS'!AK49="c",1,0)))</f>
        <v>0</v>
      </c>
      <c r="AL49" s="81">
        <f>IF('C-MNS'!AL49="NS",100,IF('C-MNS'!AL49="N",10,IF('C-MNS'!AL49="c",1,0)))</f>
        <v>0</v>
      </c>
      <c r="AM49" s="81">
        <f>IF('C-MNS'!AM49="NS",100,IF('C-MNS'!AM49="N",10,IF('C-MNS'!AM49="c",1,0)))</f>
        <v>0</v>
      </c>
      <c r="AN49" s="81">
        <f>IF('C-MNS'!AN49="NS",100,IF('C-MNS'!AN49="N",10,IF('C-MNS'!AN49="c",1,0)))</f>
        <v>0</v>
      </c>
      <c r="AO49" s="81">
        <f>IF('C-MNS'!AO49="NS",100,IF('C-MNS'!AO49="N",10,IF('C-MNS'!AO49="c",1,0)))</f>
        <v>0</v>
      </c>
      <c r="AP49" s="81">
        <f>IF('C-MNS'!AP49="NS",100,IF('C-MNS'!AP49="N",10,IF('C-MNS'!AP49="c",1,0)))</f>
        <v>0</v>
      </c>
      <c r="AQ49" s="81">
        <f>IF('C-MNS'!AQ49="NS",100,IF('C-MNS'!AQ49="N",10,IF('C-MNS'!AQ49="c",1,0)))</f>
        <v>0</v>
      </c>
      <c r="AR49" s="81">
        <f>IF('C-MNS'!AR49="NS",100,IF('C-MNS'!AR49="N",10,IF('C-MNS'!AR49="c",1,0)))</f>
        <v>0</v>
      </c>
      <c r="AS49" s="81">
        <f>IF('C-MNS'!AS49="NS",100,IF('C-MNS'!AS49="N",10,IF('C-MNS'!AS49="c",1,0)))</f>
        <v>0</v>
      </c>
      <c r="AT49" s="81">
        <f>IF('C-MNS'!AT49="NS",100,IF('C-MNS'!AT49="N",10,IF('C-MNS'!AT49="c",1,0)))</f>
        <v>0</v>
      </c>
      <c r="AU49" s="81">
        <f>IF('C-MNS'!AU49="NS",100,IF('C-MNS'!AU49="N",10,IF('C-MNS'!AU49="c",1,0)))</f>
        <v>0</v>
      </c>
      <c r="AV49" s="81">
        <f>IF('C-MNS'!AV49="NS",100,IF('C-MNS'!AV49="N",10,IF('C-MNS'!AV49="c",1,0)))</f>
        <v>0</v>
      </c>
      <c r="AW49" s="81">
        <f>IF('C-MNS'!AW49="NS",100,IF('C-MNS'!AW49="N",10,IF('C-MNS'!AW49="c",1,0)))</f>
        <v>0</v>
      </c>
      <c r="AX49" s="81">
        <f>IF('C-MNS'!AX49="NS",100,IF('C-MNS'!AX49="N",10,IF('C-MNS'!AX49="c",1,0)))</f>
        <v>0</v>
      </c>
      <c r="AY49" s="81">
        <f>IF('C-MNS'!AY49="NS",100,IF('C-MNS'!AY49="N",10,IF('C-MNS'!AY49="c",1,0)))</f>
        <v>0</v>
      </c>
      <c r="AZ49" s="91">
        <f t="shared" si="3"/>
        <v>0</v>
      </c>
      <c r="BA49" s="91">
        <f t="shared" si="0"/>
        <v>0</v>
      </c>
      <c r="BB49" s="91">
        <f t="shared" si="1"/>
        <v>0</v>
      </c>
      <c r="BC49" s="91">
        <f t="shared" si="2"/>
        <v>0</v>
      </c>
    </row>
    <row r="50" spans="1:55" ht="15.75" customHeight="1">
      <c r="A50" s="525"/>
      <c r="B50" s="458"/>
      <c r="C50" s="458"/>
      <c r="D50" s="519"/>
      <c r="E50" s="83" t="s">
        <v>377</v>
      </c>
      <c r="F50" s="92" t="s">
        <v>436</v>
      </c>
      <c r="G50" s="81">
        <f>IF('C-MNS'!G50="NS",100,IF('C-MNS'!G50="N",10,IF('C-MNS'!G50="c",1,0)))</f>
        <v>0</v>
      </c>
      <c r="H50" s="81">
        <f>IF('C-MNS'!H50="NS",100,IF('C-MNS'!H50="N",10,IF('C-MNS'!H50="c",1,0)))</f>
        <v>0</v>
      </c>
      <c r="I50" s="81">
        <f>IF('C-MNS'!I50="NS",100,IF('C-MNS'!I50="N",10,IF('C-MNS'!I50="c",1,0)))</f>
        <v>0</v>
      </c>
      <c r="J50" s="81">
        <f>IF('C-MNS'!J50="NS",100,IF('C-MNS'!J50="N",10,IF('C-MNS'!J50="c",1,0)))</f>
        <v>0</v>
      </c>
      <c r="K50" s="81">
        <f>IF('C-MNS'!K50="NS",100,IF('C-MNS'!K50="N",10,IF('C-MNS'!K50="c",1,0)))</f>
        <v>0</v>
      </c>
      <c r="L50" s="81">
        <f>IF('C-MNS'!L50="NS",100,IF('C-MNS'!L50="N",10,IF('C-MNS'!L50="c",1,0)))</f>
        <v>0</v>
      </c>
      <c r="M50" s="81">
        <f>IF('C-MNS'!M50="NS",100,IF('C-MNS'!M50="N",10,IF('C-MNS'!M50="c",1,0)))</f>
        <v>0</v>
      </c>
      <c r="N50" s="81">
        <f>IF('C-MNS'!N50="NS",100,IF('C-MNS'!N50="N",10,IF('C-MNS'!N50="c",1,0)))</f>
        <v>0</v>
      </c>
      <c r="O50" s="81">
        <f>IF('C-MNS'!O50="NS",100,IF('C-MNS'!O50="N",10,IF('C-MNS'!O50="c",1,0)))</f>
        <v>0</v>
      </c>
      <c r="P50" s="81">
        <f>IF('C-MNS'!P50="NS",100,IF('C-MNS'!P50="N",10,IF('C-MNS'!P50="c",1,0)))</f>
        <v>0</v>
      </c>
      <c r="Q50" s="81">
        <f>IF('C-MNS'!Q50="NS",100,IF('C-MNS'!Q50="N",10,IF('C-MNS'!Q50="c",1,0)))</f>
        <v>0</v>
      </c>
      <c r="R50" s="81">
        <f>IF('C-MNS'!R50="NS",100,IF('C-MNS'!R50="N",10,IF('C-MNS'!R50="c",1,0)))</f>
        <v>0</v>
      </c>
      <c r="S50" s="81">
        <f>IF('C-MNS'!S50="NS",100,IF('C-MNS'!S50="N",10,IF('C-MNS'!S50="c",1,0)))</f>
        <v>0</v>
      </c>
      <c r="T50" s="81">
        <f>IF('C-MNS'!T50="NS",100,IF('C-MNS'!T50="N",10,IF('C-MNS'!T50="c",1,0)))</f>
        <v>0</v>
      </c>
      <c r="U50" s="81">
        <f>IF('C-MNS'!U50="NS",100,IF('C-MNS'!U50="N",10,IF('C-MNS'!U50="c",1,0)))</f>
        <v>0</v>
      </c>
      <c r="V50" s="81">
        <f>IF('C-MNS'!V50="NS",100,IF('C-MNS'!V50="N",10,IF('C-MNS'!V50="c",1,0)))</f>
        <v>0</v>
      </c>
      <c r="W50" s="81">
        <f>IF('C-MNS'!W50="NS",100,IF('C-MNS'!W50="N",10,IF('C-MNS'!W50="c",1,0)))</f>
        <v>0</v>
      </c>
      <c r="X50" s="81">
        <f>IF('C-MNS'!X50="NS",100,IF('C-MNS'!X50="N",10,IF('C-MNS'!X50="c",1,0)))</f>
        <v>0</v>
      </c>
      <c r="Y50" s="81">
        <f>IF('C-MNS'!Y50="NS",100,IF('C-MNS'!Y50="N",10,IF('C-MNS'!Y50="c",1,0)))</f>
        <v>0</v>
      </c>
      <c r="Z50" s="81">
        <f>IF('C-MNS'!Z50="NS",100,IF('C-MNS'!Z50="N",10,IF('C-MNS'!Z50="c",1,0)))</f>
        <v>0</v>
      </c>
      <c r="AA50" s="81">
        <f>IF('C-MNS'!AA50="NS",100,IF('C-MNS'!AA50="N",10,IF('C-MNS'!AA50="c",1,0)))</f>
        <v>0</v>
      </c>
      <c r="AB50" s="81">
        <f>IF('C-MNS'!AB50="NS",100,IF('C-MNS'!AB50="N",10,IF('C-MNS'!AB50="c",1,0)))</f>
        <v>0</v>
      </c>
      <c r="AC50" s="81">
        <f>IF('C-MNS'!AC50="NS",100,IF('C-MNS'!AC50="N",10,IF('C-MNS'!AC50="c",1,0)))</f>
        <v>0</v>
      </c>
      <c r="AD50" s="81">
        <f>IF('C-MNS'!AD50="NS",100,IF('C-MNS'!AD50="N",10,IF('C-MNS'!AD50="c",1,0)))</f>
        <v>0</v>
      </c>
      <c r="AE50" s="81">
        <f>IF('C-MNS'!AE50="NS",100,IF('C-MNS'!AE50="N",10,IF('C-MNS'!AE50="c",1,0)))</f>
        <v>0</v>
      </c>
      <c r="AF50" s="81">
        <f>IF('C-MNS'!AF50="NS",100,IF('C-MNS'!AF50="N",10,IF('C-MNS'!AF50="c",1,0)))</f>
        <v>0</v>
      </c>
      <c r="AG50" s="81">
        <f>IF('C-MNS'!AG50="NS",100,IF('C-MNS'!AG50="N",10,IF('C-MNS'!AG50="c",1,0)))</f>
        <v>0</v>
      </c>
      <c r="AH50" s="81">
        <f>IF('C-MNS'!AH50="NS",100,IF('C-MNS'!AH50="N",10,IF('C-MNS'!AH50="c",1,0)))</f>
        <v>0</v>
      </c>
      <c r="AI50" s="81">
        <f>IF('C-MNS'!AI50="NS",100,IF('C-MNS'!AI50="N",10,IF('C-MNS'!AI50="c",1,0)))</f>
        <v>0</v>
      </c>
      <c r="AJ50" s="81">
        <f>IF('C-MNS'!AJ50="NS",100,IF('C-MNS'!AJ50="N",10,IF('C-MNS'!AJ50="c",1,0)))</f>
        <v>0</v>
      </c>
      <c r="AK50" s="81">
        <f>IF('C-MNS'!AK50="NS",100,IF('C-MNS'!AK50="N",10,IF('C-MNS'!AK50="c",1,0)))</f>
        <v>0</v>
      </c>
      <c r="AL50" s="81">
        <f>IF('C-MNS'!AL50="NS",100,IF('C-MNS'!AL50="N",10,IF('C-MNS'!AL50="c",1,0)))</f>
        <v>0</v>
      </c>
      <c r="AM50" s="81">
        <f>IF('C-MNS'!AM50="NS",100,IF('C-MNS'!AM50="N",10,IF('C-MNS'!AM50="c",1,0)))</f>
        <v>0</v>
      </c>
      <c r="AN50" s="81">
        <f>IF('C-MNS'!AN50="NS",100,IF('C-MNS'!AN50="N",10,IF('C-MNS'!AN50="c",1,0)))</f>
        <v>0</v>
      </c>
      <c r="AO50" s="81">
        <f>IF('C-MNS'!AO50="NS",100,IF('C-MNS'!AO50="N",10,IF('C-MNS'!AO50="c",1,0)))</f>
        <v>0</v>
      </c>
      <c r="AP50" s="81">
        <f>IF('C-MNS'!AP50="NS",100,IF('C-MNS'!AP50="N",10,IF('C-MNS'!AP50="c",1,0)))</f>
        <v>0</v>
      </c>
      <c r="AQ50" s="81">
        <f>IF('C-MNS'!AQ50="NS",100,IF('C-MNS'!AQ50="N",10,IF('C-MNS'!AQ50="c",1,0)))</f>
        <v>0</v>
      </c>
      <c r="AR50" s="81">
        <f>IF('C-MNS'!AR50="NS",100,IF('C-MNS'!AR50="N",10,IF('C-MNS'!AR50="c",1,0)))</f>
        <v>0</v>
      </c>
      <c r="AS50" s="81">
        <f>IF('C-MNS'!AS50="NS",100,IF('C-MNS'!AS50="N",10,IF('C-MNS'!AS50="c",1,0)))</f>
        <v>0</v>
      </c>
      <c r="AT50" s="81">
        <f>IF('C-MNS'!AT50="NS",100,IF('C-MNS'!AT50="N",10,IF('C-MNS'!AT50="c",1,0)))</f>
        <v>0</v>
      </c>
      <c r="AU50" s="81">
        <f>IF('C-MNS'!AU50="NS",100,IF('C-MNS'!AU50="N",10,IF('C-MNS'!AU50="c",1,0)))</f>
        <v>0</v>
      </c>
      <c r="AV50" s="81">
        <f>IF('C-MNS'!AV50="NS",100,IF('C-MNS'!AV50="N",10,IF('C-MNS'!AV50="c",1,0)))</f>
        <v>0</v>
      </c>
      <c r="AW50" s="81">
        <f>IF('C-MNS'!AW50="NS",100,IF('C-MNS'!AW50="N",10,IF('C-MNS'!AW50="c",1,0)))</f>
        <v>0</v>
      </c>
      <c r="AX50" s="81">
        <f>IF('C-MNS'!AX50="NS",100,IF('C-MNS'!AX50="N",10,IF('C-MNS'!AX50="c",1,0)))</f>
        <v>0</v>
      </c>
      <c r="AY50" s="81">
        <f>IF('C-MNS'!AY50="NS",100,IF('C-MNS'!AY50="N",10,IF('C-MNS'!AY50="c",1,0)))</f>
        <v>0</v>
      </c>
      <c r="AZ50" s="91">
        <f t="shared" si="3"/>
        <v>0</v>
      </c>
      <c r="BA50" s="91">
        <f t="shared" si="0"/>
        <v>0</v>
      </c>
      <c r="BB50" s="91">
        <f t="shared" si="1"/>
        <v>0</v>
      </c>
      <c r="BC50" s="91">
        <f t="shared" si="2"/>
        <v>0</v>
      </c>
    </row>
    <row r="51" spans="1:55" ht="15.75" customHeight="1">
      <c r="A51" s="525"/>
      <c r="B51" s="508" t="s">
        <v>339</v>
      </c>
      <c r="C51" s="508" t="s">
        <v>437</v>
      </c>
      <c r="D51" s="515" t="s">
        <v>125</v>
      </c>
      <c r="E51" s="76" t="s">
        <v>373</v>
      </c>
      <c r="F51" s="27" t="s">
        <v>438</v>
      </c>
      <c r="G51" s="81">
        <f>IF('C-MNS'!G51="NS",100,IF('C-MNS'!G51="N",10,IF('C-MNS'!G51="c",1,0)))</f>
        <v>0</v>
      </c>
      <c r="H51" s="81">
        <f>IF('C-MNS'!H51="NS",100,IF('C-MNS'!H51="N",10,IF('C-MNS'!H51="c",1,0)))</f>
        <v>0</v>
      </c>
      <c r="I51" s="81">
        <f>IF('C-MNS'!I51="NS",100,IF('C-MNS'!I51="N",10,IF('C-MNS'!I51="c",1,0)))</f>
        <v>0</v>
      </c>
      <c r="J51" s="81">
        <f>IF('C-MNS'!J51="NS",100,IF('C-MNS'!J51="N",10,IF('C-MNS'!J51="c",1,0)))</f>
        <v>0</v>
      </c>
      <c r="K51" s="81">
        <f>IF('C-MNS'!K51="NS",100,IF('C-MNS'!K51="N",10,IF('C-MNS'!K51="c",1,0)))</f>
        <v>0</v>
      </c>
      <c r="L51" s="81">
        <f>IF('C-MNS'!L51="NS",100,IF('C-MNS'!L51="N",10,IF('C-MNS'!L51="c",1,0)))</f>
        <v>0</v>
      </c>
      <c r="M51" s="81">
        <f>IF('C-MNS'!M51="NS",100,IF('C-MNS'!M51="N",10,IF('C-MNS'!M51="c",1,0)))</f>
        <v>0</v>
      </c>
      <c r="N51" s="81">
        <f>IF('C-MNS'!N51="NS",100,IF('C-MNS'!N51="N",10,IF('C-MNS'!N51="c",1,0)))</f>
        <v>0</v>
      </c>
      <c r="O51" s="81">
        <f>IF('C-MNS'!O51="NS",100,IF('C-MNS'!O51="N",10,IF('C-MNS'!O51="c",1,0)))</f>
        <v>0</v>
      </c>
      <c r="P51" s="81">
        <f>IF('C-MNS'!P51="NS",100,IF('C-MNS'!P51="N",10,IF('C-MNS'!P51="c",1,0)))</f>
        <v>0</v>
      </c>
      <c r="Q51" s="81">
        <f>IF('C-MNS'!Q51="NS",100,IF('C-MNS'!Q51="N",10,IF('C-MNS'!Q51="c",1,0)))</f>
        <v>0</v>
      </c>
      <c r="R51" s="81">
        <f>IF('C-MNS'!R51="NS",100,IF('C-MNS'!R51="N",10,IF('C-MNS'!R51="c",1,0)))</f>
        <v>0</v>
      </c>
      <c r="S51" s="81">
        <f>IF('C-MNS'!S51="NS",100,IF('C-MNS'!S51="N",10,IF('C-MNS'!S51="c",1,0)))</f>
        <v>0</v>
      </c>
      <c r="T51" s="81">
        <f>IF('C-MNS'!T51="NS",100,IF('C-MNS'!T51="N",10,IF('C-MNS'!T51="c",1,0)))</f>
        <v>0</v>
      </c>
      <c r="U51" s="81">
        <f>IF('C-MNS'!U51="NS",100,IF('C-MNS'!U51="N",10,IF('C-MNS'!U51="c",1,0)))</f>
        <v>0</v>
      </c>
      <c r="V51" s="81">
        <f>IF('C-MNS'!V51="NS",100,IF('C-MNS'!V51="N",10,IF('C-MNS'!V51="c",1,0)))</f>
        <v>0</v>
      </c>
      <c r="W51" s="81">
        <f>IF('C-MNS'!W51="NS",100,IF('C-MNS'!W51="N",10,IF('C-MNS'!W51="c",1,0)))</f>
        <v>0</v>
      </c>
      <c r="X51" s="81">
        <f>IF('C-MNS'!X51="NS",100,IF('C-MNS'!X51="N",10,IF('C-MNS'!X51="c",1,0)))</f>
        <v>0</v>
      </c>
      <c r="Y51" s="81">
        <f>IF('C-MNS'!Y51="NS",100,IF('C-MNS'!Y51="N",10,IF('C-MNS'!Y51="c",1,0)))</f>
        <v>0</v>
      </c>
      <c r="Z51" s="81">
        <f>IF('C-MNS'!Z51="NS",100,IF('C-MNS'!Z51="N",10,IF('C-MNS'!Z51="c",1,0)))</f>
        <v>0</v>
      </c>
      <c r="AA51" s="81">
        <f>IF('C-MNS'!AA51="NS",100,IF('C-MNS'!AA51="N",10,IF('C-MNS'!AA51="c",1,0)))</f>
        <v>0</v>
      </c>
      <c r="AB51" s="81">
        <f>IF('C-MNS'!AB51="NS",100,IF('C-MNS'!AB51="N",10,IF('C-MNS'!AB51="c",1,0)))</f>
        <v>0</v>
      </c>
      <c r="AC51" s="81">
        <f>IF('C-MNS'!AC51="NS",100,IF('C-MNS'!AC51="N",10,IF('C-MNS'!AC51="c",1,0)))</f>
        <v>0</v>
      </c>
      <c r="AD51" s="81">
        <f>IF('C-MNS'!AD51="NS",100,IF('C-MNS'!AD51="N",10,IF('C-MNS'!AD51="c",1,0)))</f>
        <v>0</v>
      </c>
      <c r="AE51" s="81">
        <f>IF('C-MNS'!AE51="NS",100,IF('C-MNS'!AE51="N",10,IF('C-MNS'!AE51="c",1,0)))</f>
        <v>0</v>
      </c>
      <c r="AF51" s="81">
        <f>IF('C-MNS'!AF51="NS",100,IF('C-MNS'!AF51="N",10,IF('C-MNS'!AF51="c",1,0)))</f>
        <v>0</v>
      </c>
      <c r="AG51" s="81">
        <f>IF('C-MNS'!AG51="NS",100,IF('C-MNS'!AG51="N",10,IF('C-MNS'!AG51="c",1,0)))</f>
        <v>0</v>
      </c>
      <c r="AH51" s="81">
        <f>IF('C-MNS'!AH51="NS",100,IF('C-MNS'!AH51="N",10,IF('C-MNS'!AH51="c",1,0)))</f>
        <v>0</v>
      </c>
      <c r="AI51" s="81">
        <f>IF('C-MNS'!AI51="NS",100,IF('C-MNS'!AI51="N",10,IF('C-MNS'!AI51="c",1,0)))</f>
        <v>0</v>
      </c>
      <c r="AJ51" s="81">
        <f>IF('C-MNS'!AJ51="NS",100,IF('C-MNS'!AJ51="N",10,IF('C-MNS'!AJ51="c",1,0)))</f>
        <v>0</v>
      </c>
      <c r="AK51" s="81">
        <f>IF('C-MNS'!AK51="NS",100,IF('C-MNS'!AK51="N",10,IF('C-MNS'!AK51="c",1,0)))</f>
        <v>0</v>
      </c>
      <c r="AL51" s="81">
        <f>IF('C-MNS'!AL51="NS",100,IF('C-MNS'!AL51="N",10,IF('C-MNS'!AL51="c",1,0)))</f>
        <v>0</v>
      </c>
      <c r="AM51" s="81">
        <f>IF('C-MNS'!AM51="NS",100,IF('C-MNS'!AM51="N",10,IF('C-MNS'!AM51="c",1,0)))</f>
        <v>0</v>
      </c>
      <c r="AN51" s="81">
        <f>IF('C-MNS'!AN51="NS",100,IF('C-MNS'!AN51="N",10,IF('C-MNS'!AN51="c",1,0)))</f>
        <v>0</v>
      </c>
      <c r="AO51" s="81">
        <f>IF('C-MNS'!AO51="NS",100,IF('C-MNS'!AO51="N",10,IF('C-MNS'!AO51="c",1,0)))</f>
        <v>0</v>
      </c>
      <c r="AP51" s="81">
        <f>IF('C-MNS'!AP51="NS",100,IF('C-MNS'!AP51="N",10,IF('C-MNS'!AP51="c",1,0)))</f>
        <v>0</v>
      </c>
      <c r="AQ51" s="81">
        <f>IF('C-MNS'!AQ51="NS",100,IF('C-MNS'!AQ51="N",10,IF('C-MNS'!AQ51="c",1,0)))</f>
        <v>0</v>
      </c>
      <c r="AR51" s="81">
        <f>IF('C-MNS'!AR51="NS",100,IF('C-MNS'!AR51="N",10,IF('C-MNS'!AR51="c",1,0)))</f>
        <v>0</v>
      </c>
      <c r="AS51" s="81">
        <f>IF('C-MNS'!AS51="NS",100,IF('C-MNS'!AS51="N",10,IF('C-MNS'!AS51="c",1,0)))</f>
        <v>0</v>
      </c>
      <c r="AT51" s="81">
        <f>IF('C-MNS'!AT51="NS",100,IF('C-MNS'!AT51="N",10,IF('C-MNS'!AT51="c",1,0)))</f>
        <v>0</v>
      </c>
      <c r="AU51" s="81">
        <f>IF('C-MNS'!AU51="NS",100,IF('C-MNS'!AU51="N",10,IF('C-MNS'!AU51="c",1,0)))</f>
        <v>0</v>
      </c>
      <c r="AV51" s="81">
        <f>IF('C-MNS'!AV51="NS",100,IF('C-MNS'!AV51="N",10,IF('C-MNS'!AV51="c",1,0)))</f>
        <v>0</v>
      </c>
      <c r="AW51" s="81">
        <f>IF('C-MNS'!AW51="NS",100,IF('C-MNS'!AW51="N",10,IF('C-MNS'!AW51="c",1,0)))</f>
        <v>0</v>
      </c>
      <c r="AX51" s="81">
        <f>IF('C-MNS'!AX51="NS",100,IF('C-MNS'!AX51="N",10,IF('C-MNS'!AX51="c",1,0)))</f>
        <v>0</v>
      </c>
      <c r="AY51" s="81">
        <f>IF('C-MNS'!AY51="NS",100,IF('C-MNS'!AY51="N",10,IF('C-MNS'!AY51="c",1,0)))</f>
        <v>0</v>
      </c>
      <c r="AZ51" s="91">
        <f t="shared" si="3"/>
        <v>0</v>
      </c>
      <c r="BA51" s="91">
        <f t="shared" si="0"/>
        <v>0</v>
      </c>
      <c r="BB51" s="91">
        <f t="shared" si="1"/>
        <v>0</v>
      </c>
      <c r="BC51" s="91">
        <f t="shared" si="2"/>
        <v>0</v>
      </c>
    </row>
    <row r="52" spans="1:55" ht="15.75" customHeight="1">
      <c r="A52" s="525"/>
      <c r="B52" s="457"/>
      <c r="C52" s="457"/>
      <c r="D52" s="516"/>
      <c r="E52" s="76" t="s">
        <v>375</v>
      </c>
      <c r="F52" s="27" t="s">
        <v>439</v>
      </c>
      <c r="G52" s="81">
        <f>IF('C-MNS'!G52="NS",100,IF('C-MNS'!G52="N",10,IF('C-MNS'!G52="c",1,0)))</f>
        <v>0</v>
      </c>
      <c r="H52" s="81">
        <f>IF('C-MNS'!H52="NS",100,IF('C-MNS'!H52="N",10,IF('C-MNS'!H52="c",1,0)))</f>
        <v>0</v>
      </c>
      <c r="I52" s="81">
        <f>IF('C-MNS'!I52="NS",100,IF('C-MNS'!I52="N",10,IF('C-MNS'!I52="c",1,0)))</f>
        <v>0</v>
      </c>
      <c r="J52" s="81">
        <f>IF('C-MNS'!J52="NS",100,IF('C-MNS'!J52="N",10,IF('C-MNS'!J52="c",1,0)))</f>
        <v>0</v>
      </c>
      <c r="K52" s="81">
        <f>IF('C-MNS'!K52="NS",100,IF('C-MNS'!K52="N",10,IF('C-MNS'!K52="c",1,0)))</f>
        <v>0</v>
      </c>
      <c r="L52" s="81">
        <f>IF('C-MNS'!L52="NS",100,IF('C-MNS'!L52="N",10,IF('C-MNS'!L52="c",1,0)))</f>
        <v>0</v>
      </c>
      <c r="M52" s="81">
        <f>IF('C-MNS'!M52="NS",100,IF('C-MNS'!M52="N",10,IF('C-MNS'!M52="c",1,0)))</f>
        <v>0</v>
      </c>
      <c r="N52" s="81">
        <f>IF('C-MNS'!N52="NS",100,IF('C-MNS'!N52="N",10,IF('C-MNS'!N52="c",1,0)))</f>
        <v>0</v>
      </c>
      <c r="O52" s="81">
        <f>IF('C-MNS'!O52="NS",100,IF('C-MNS'!O52="N",10,IF('C-MNS'!O52="c",1,0)))</f>
        <v>0</v>
      </c>
      <c r="P52" s="81">
        <f>IF('C-MNS'!P52="NS",100,IF('C-MNS'!P52="N",10,IF('C-MNS'!P52="c",1,0)))</f>
        <v>0</v>
      </c>
      <c r="Q52" s="81">
        <f>IF('C-MNS'!Q52="NS",100,IF('C-MNS'!Q52="N",10,IF('C-MNS'!Q52="c",1,0)))</f>
        <v>0</v>
      </c>
      <c r="R52" s="81">
        <f>IF('C-MNS'!R52="NS",100,IF('C-MNS'!R52="N",10,IF('C-MNS'!R52="c",1,0)))</f>
        <v>0</v>
      </c>
      <c r="S52" s="81">
        <f>IF('C-MNS'!S52="NS",100,IF('C-MNS'!S52="N",10,IF('C-MNS'!S52="c",1,0)))</f>
        <v>0</v>
      </c>
      <c r="T52" s="81">
        <f>IF('C-MNS'!T52="NS",100,IF('C-MNS'!T52="N",10,IF('C-MNS'!T52="c",1,0)))</f>
        <v>0</v>
      </c>
      <c r="U52" s="81">
        <f>IF('C-MNS'!U52="NS",100,IF('C-MNS'!U52="N",10,IF('C-MNS'!U52="c",1,0)))</f>
        <v>0</v>
      </c>
      <c r="V52" s="81">
        <f>IF('C-MNS'!V52="NS",100,IF('C-MNS'!V52="N",10,IF('C-MNS'!V52="c",1,0)))</f>
        <v>0</v>
      </c>
      <c r="W52" s="81">
        <f>IF('C-MNS'!W52="NS",100,IF('C-MNS'!W52="N",10,IF('C-MNS'!W52="c",1,0)))</f>
        <v>0</v>
      </c>
      <c r="X52" s="81">
        <f>IF('C-MNS'!X52="NS",100,IF('C-MNS'!X52="N",10,IF('C-MNS'!X52="c",1,0)))</f>
        <v>0</v>
      </c>
      <c r="Y52" s="81">
        <f>IF('C-MNS'!Y52="NS",100,IF('C-MNS'!Y52="N",10,IF('C-MNS'!Y52="c",1,0)))</f>
        <v>0</v>
      </c>
      <c r="Z52" s="81">
        <f>IF('C-MNS'!Z52="NS",100,IF('C-MNS'!Z52="N",10,IF('C-MNS'!Z52="c",1,0)))</f>
        <v>0</v>
      </c>
      <c r="AA52" s="81">
        <f>IF('C-MNS'!AA52="NS",100,IF('C-MNS'!AA52="N",10,IF('C-MNS'!AA52="c",1,0)))</f>
        <v>0</v>
      </c>
      <c r="AB52" s="81">
        <f>IF('C-MNS'!AB52="NS",100,IF('C-MNS'!AB52="N",10,IF('C-MNS'!AB52="c",1,0)))</f>
        <v>0</v>
      </c>
      <c r="AC52" s="81">
        <f>IF('C-MNS'!AC52="NS",100,IF('C-MNS'!AC52="N",10,IF('C-MNS'!AC52="c",1,0)))</f>
        <v>0</v>
      </c>
      <c r="AD52" s="81">
        <f>IF('C-MNS'!AD52="NS",100,IF('C-MNS'!AD52="N",10,IF('C-MNS'!AD52="c",1,0)))</f>
        <v>0</v>
      </c>
      <c r="AE52" s="81">
        <f>IF('C-MNS'!AE52="NS",100,IF('C-MNS'!AE52="N",10,IF('C-MNS'!AE52="c",1,0)))</f>
        <v>0</v>
      </c>
      <c r="AF52" s="81">
        <f>IF('C-MNS'!AF52="NS",100,IF('C-MNS'!AF52="N",10,IF('C-MNS'!AF52="c",1,0)))</f>
        <v>0</v>
      </c>
      <c r="AG52" s="81">
        <f>IF('C-MNS'!AG52="NS",100,IF('C-MNS'!AG52="N",10,IF('C-MNS'!AG52="c",1,0)))</f>
        <v>0</v>
      </c>
      <c r="AH52" s="81">
        <f>IF('C-MNS'!AH52="NS",100,IF('C-MNS'!AH52="N",10,IF('C-MNS'!AH52="c",1,0)))</f>
        <v>0</v>
      </c>
      <c r="AI52" s="81">
        <f>IF('C-MNS'!AI52="NS",100,IF('C-MNS'!AI52="N",10,IF('C-MNS'!AI52="c",1,0)))</f>
        <v>0</v>
      </c>
      <c r="AJ52" s="81">
        <f>IF('C-MNS'!AJ52="NS",100,IF('C-MNS'!AJ52="N",10,IF('C-MNS'!AJ52="c",1,0)))</f>
        <v>0</v>
      </c>
      <c r="AK52" s="81">
        <f>IF('C-MNS'!AK52="NS",100,IF('C-MNS'!AK52="N",10,IF('C-MNS'!AK52="c",1,0)))</f>
        <v>0</v>
      </c>
      <c r="AL52" s="81">
        <f>IF('C-MNS'!AL52="NS",100,IF('C-MNS'!AL52="N",10,IF('C-MNS'!AL52="c",1,0)))</f>
        <v>0</v>
      </c>
      <c r="AM52" s="81">
        <f>IF('C-MNS'!AM52="NS",100,IF('C-MNS'!AM52="N",10,IF('C-MNS'!AM52="c",1,0)))</f>
        <v>0</v>
      </c>
      <c r="AN52" s="81">
        <f>IF('C-MNS'!AN52="NS",100,IF('C-MNS'!AN52="N",10,IF('C-MNS'!AN52="c",1,0)))</f>
        <v>0</v>
      </c>
      <c r="AO52" s="81">
        <f>IF('C-MNS'!AO52="NS",100,IF('C-MNS'!AO52="N",10,IF('C-MNS'!AO52="c",1,0)))</f>
        <v>0</v>
      </c>
      <c r="AP52" s="81">
        <f>IF('C-MNS'!AP52="NS",100,IF('C-MNS'!AP52="N",10,IF('C-MNS'!AP52="c",1,0)))</f>
        <v>0</v>
      </c>
      <c r="AQ52" s="81">
        <f>IF('C-MNS'!AQ52="NS",100,IF('C-MNS'!AQ52="N",10,IF('C-MNS'!AQ52="c",1,0)))</f>
        <v>0</v>
      </c>
      <c r="AR52" s="81">
        <f>IF('C-MNS'!AR52="NS",100,IF('C-MNS'!AR52="N",10,IF('C-MNS'!AR52="c",1,0)))</f>
        <v>0</v>
      </c>
      <c r="AS52" s="81">
        <f>IF('C-MNS'!AS52="NS",100,IF('C-MNS'!AS52="N",10,IF('C-MNS'!AS52="c",1,0)))</f>
        <v>0</v>
      </c>
      <c r="AT52" s="81">
        <f>IF('C-MNS'!AT52="NS",100,IF('C-MNS'!AT52="N",10,IF('C-MNS'!AT52="c",1,0)))</f>
        <v>0</v>
      </c>
      <c r="AU52" s="81">
        <f>IF('C-MNS'!AU52="NS",100,IF('C-MNS'!AU52="N",10,IF('C-MNS'!AU52="c",1,0)))</f>
        <v>0</v>
      </c>
      <c r="AV52" s="81">
        <f>IF('C-MNS'!AV52="NS",100,IF('C-MNS'!AV52="N",10,IF('C-MNS'!AV52="c",1,0)))</f>
        <v>0</v>
      </c>
      <c r="AW52" s="81">
        <f>IF('C-MNS'!AW52="NS",100,IF('C-MNS'!AW52="N",10,IF('C-MNS'!AW52="c",1,0)))</f>
        <v>0</v>
      </c>
      <c r="AX52" s="81">
        <f>IF('C-MNS'!AX52="NS",100,IF('C-MNS'!AX52="N",10,IF('C-MNS'!AX52="c",1,0)))</f>
        <v>0</v>
      </c>
      <c r="AY52" s="81">
        <f>IF('C-MNS'!AY52="NS",100,IF('C-MNS'!AY52="N",10,IF('C-MNS'!AY52="c",1,0)))</f>
        <v>0</v>
      </c>
      <c r="AZ52" s="91">
        <f t="shared" si="3"/>
        <v>0</v>
      </c>
      <c r="BA52" s="91">
        <f t="shared" si="0"/>
        <v>0</v>
      </c>
      <c r="BB52" s="91">
        <f t="shared" si="1"/>
        <v>0</v>
      </c>
      <c r="BC52" s="91">
        <f t="shared" si="2"/>
        <v>0</v>
      </c>
    </row>
    <row r="53" spans="1:55" ht="15.75" customHeight="1">
      <c r="A53" s="525"/>
      <c r="B53" s="457"/>
      <c r="C53" s="458"/>
      <c r="D53" s="519"/>
      <c r="E53" s="83" t="s">
        <v>377</v>
      </c>
      <c r="F53" s="92" t="s">
        <v>440</v>
      </c>
      <c r="G53" s="81">
        <f>IF('C-MNS'!G53="NS",100,IF('C-MNS'!G53="N",10,IF('C-MNS'!G53="c",1,0)))</f>
        <v>0</v>
      </c>
      <c r="H53" s="81">
        <f>IF('C-MNS'!H53="NS",100,IF('C-MNS'!H53="N",10,IF('C-MNS'!H53="c",1,0)))</f>
        <v>0</v>
      </c>
      <c r="I53" s="81">
        <f>IF('C-MNS'!I53="NS",100,IF('C-MNS'!I53="N",10,IF('C-MNS'!I53="c",1,0)))</f>
        <v>0</v>
      </c>
      <c r="J53" s="81">
        <f>IF('C-MNS'!J53="NS",100,IF('C-MNS'!J53="N",10,IF('C-MNS'!J53="c",1,0)))</f>
        <v>0</v>
      </c>
      <c r="K53" s="81">
        <f>IF('C-MNS'!K53="NS",100,IF('C-MNS'!K53="N",10,IF('C-MNS'!K53="c",1,0)))</f>
        <v>0</v>
      </c>
      <c r="L53" s="81">
        <f>IF('C-MNS'!L53="NS",100,IF('C-MNS'!L53="N",10,IF('C-MNS'!L53="c",1,0)))</f>
        <v>0</v>
      </c>
      <c r="M53" s="81">
        <f>IF('C-MNS'!M53="NS",100,IF('C-MNS'!M53="N",10,IF('C-MNS'!M53="c",1,0)))</f>
        <v>0</v>
      </c>
      <c r="N53" s="81">
        <f>IF('C-MNS'!N53="NS",100,IF('C-MNS'!N53="N",10,IF('C-MNS'!N53="c",1,0)))</f>
        <v>0</v>
      </c>
      <c r="O53" s="81">
        <f>IF('C-MNS'!O53="NS",100,IF('C-MNS'!O53="N",10,IF('C-MNS'!O53="c",1,0)))</f>
        <v>0</v>
      </c>
      <c r="P53" s="81">
        <f>IF('C-MNS'!P53="NS",100,IF('C-MNS'!P53="N",10,IF('C-MNS'!P53="c",1,0)))</f>
        <v>0</v>
      </c>
      <c r="Q53" s="81">
        <f>IF('C-MNS'!Q53="NS",100,IF('C-MNS'!Q53="N",10,IF('C-MNS'!Q53="c",1,0)))</f>
        <v>0</v>
      </c>
      <c r="R53" s="81">
        <f>IF('C-MNS'!R53="NS",100,IF('C-MNS'!R53="N",10,IF('C-MNS'!R53="c",1,0)))</f>
        <v>0</v>
      </c>
      <c r="S53" s="81">
        <f>IF('C-MNS'!S53="NS",100,IF('C-MNS'!S53="N",10,IF('C-MNS'!S53="c",1,0)))</f>
        <v>0</v>
      </c>
      <c r="T53" s="81">
        <f>IF('C-MNS'!T53="NS",100,IF('C-MNS'!T53="N",10,IF('C-MNS'!T53="c",1,0)))</f>
        <v>0</v>
      </c>
      <c r="U53" s="81">
        <f>IF('C-MNS'!U53="NS",100,IF('C-MNS'!U53="N",10,IF('C-MNS'!U53="c",1,0)))</f>
        <v>0</v>
      </c>
      <c r="V53" s="81">
        <f>IF('C-MNS'!V53="NS",100,IF('C-MNS'!V53="N",10,IF('C-MNS'!V53="c",1,0)))</f>
        <v>0</v>
      </c>
      <c r="W53" s="81">
        <f>IF('C-MNS'!W53="NS",100,IF('C-MNS'!W53="N",10,IF('C-MNS'!W53="c",1,0)))</f>
        <v>0</v>
      </c>
      <c r="X53" s="81">
        <f>IF('C-MNS'!X53="NS",100,IF('C-MNS'!X53="N",10,IF('C-MNS'!X53="c",1,0)))</f>
        <v>0</v>
      </c>
      <c r="Y53" s="81">
        <f>IF('C-MNS'!Y53="NS",100,IF('C-MNS'!Y53="N",10,IF('C-MNS'!Y53="c",1,0)))</f>
        <v>0</v>
      </c>
      <c r="Z53" s="81">
        <f>IF('C-MNS'!Z53="NS",100,IF('C-MNS'!Z53="N",10,IF('C-MNS'!Z53="c",1,0)))</f>
        <v>0</v>
      </c>
      <c r="AA53" s="81">
        <f>IF('C-MNS'!AA53="NS",100,IF('C-MNS'!AA53="N",10,IF('C-MNS'!AA53="c",1,0)))</f>
        <v>0</v>
      </c>
      <c r="AB53" s="81">
        <f>IF('C-MNS'!AB53="NS",100,IF('C-MNS'!AB53="N",10,IF('C-MNS'!AB53="c",1,0)))</f>
        <v>0</v>
      </c>
      <c r="AC53" s="81">
        <f>IF('C-MNS'!AC53="NS",100,IF('C-MNS'!AC53="N",10,IF('C-MNS'!AC53="c",1,0)))</f>
        <v>0</v>
      </c>
      <c r="AD53" s="81">
        <f>IF('C-MNS'!AD53="NS",100,IF('C-MNS'!AD53="N",10,IF('C-MNS'!AD53="c",1,0)))</f>
        <v>0</v>
      </c>
      <c r="AE53" s="81">
        <f>IF('C-MNS'!AE53="NS",100,IF('C-MNS'!AE53="N",10,IF('C-MNS'!AE53="c",1,0)))</f>
        <v>0</v>
      </c>
      <c r="AF53" s="81">
        <f>IF('C-MNS'!AF53="NS",100,IF('C-MNS'!AF53="N",10,IF('C-MNS'!AF53="c",1,0)))</f>
        <v>0</v>
      </c>
      <c r="AG53" s="81">
        <f>IF('C-MNS'!AG53="NS",100,IF('C-MNS'!AG53="N",10,IF('C-MNS'!AG53="c",1,0)))</f>
        <v>0</v>
      </c>
      <c r="AH53" s="81">
        <f>IF('C-MNS'!AH53="NS",100,IF('C-MNS'!AH53="N",10,IF('C-MNS'!AH53="c",1,0)))</f>
        <v>0</v>
      </c>
      <c r="AI53" s="81">
        <f>IF('C-MNS'!AI53="NS",100,IF('C-MNS'!AI53="N",10,IF('C-MNS'!AI53="c",1,0)))</f>
        <v>0</v>
      </c>
      <c r="AJ53" s="81">
        <f>IF('C-MNS'!AJ53="NS",100,IF('C-MNS'!AJ53="N",10,IF('C-MNS'!AJ53="c",1,0)))</f>
        <v>0</v>
      </c>
      <c r="AK53" s="81">
        <f>IF('C-MNS'!AK53="NS",100,IF('C-MNS'!AK53="N",10,IF('C-MNS'!AK53="c",1,0)))</f>
        <v>0</v>
      </c>
      <c r="AL53" s="81">
        <f>IF('C-MNS'!AL53="NS",100,IF('C-MNS'!AL53="N",10,IF('C-MNS'!AL53="c",1,0)))</f>
        <v>0</v>
      </c>
      <c r="AM53" s="81">
        <f>IF('C-MNS'!AM53="NS",100,IF('C-MNS'!AM53="N",10,IF('C-MNS'!AM53="c",1,0)))</f>
        <v>0</v>
      </c>
      <c r="AN53" s="81">
        <f>IF('C-MNS'!AN53="NS",100,IF('C-MNS'!AN53="N",10,IF('C-MNS'!AN53="c",1,0)))</f>
        <v>0</v>
      </c>
      <c r="AO53" s="81">
        <f>IF('C-MNS'!AO53="NS",100,IF('C-MNS'!AO53="N",10,IF('C-MNS'!AO53="c",1,0)))</f>
        <v>0</v>
      </c>
      <c r="AP53" s="81">
        <f>IF('C-MNS'!AP53="NS",100,IF('C-MNS'!AP53="N",10,IF('C-MNS'!AP53="c",1,0)))</f>
        <v>0</v>
      </c>
      <c r="AQ53" s="81">
        <f>IF('C-MNS'!AQ53="NS",100,IF('C-MNS'!AQ53="N",10,IF('C-MNS'!AQ53="c",1,0)))</f>
        <v>0</v>
      </c>
      <c r="AR53" s="81">
        <f>IF('C-MNS'!AR53="NS",100,IF('C-MNS'!AR53="N",10,IF('C-MNS'!AR53="c",1,0)))</f>
        <v>0</v>
      </c>
      <c r="AS53" s="81">
        <f>IF('C-MNS'!AS53="NS",100,IF('C-MNS'!AS53="N",10,IF('C-MNS'!AS53="c",1,0)))</f>
        <v>0</v>
      </c>
      <c r="AT53" s="81">
        <f>IF('C-MNS'!AT53="NS",100,IF('C-MNS'!AT53="N",10,IF('C-MNS'!AT53="c",1,0)))</f>
        <v>0</v>
      </c>
      <c r="AU53" s="81">
        <f>IF('C-MNS'!AU53="NS",100,IF('C-MNS'!AU53="N",10,IF('C-MNS'!AU53="c",1,0)))</f>
        <v>0</v>
      </c>
      <c r="AV53" s="81">
        <f>IF('C-MNS'!AV53="NS",100,IF('C-MNS'!AV53="N",10,IF('C-MNS'!AV53="c",1,0)))</f>
        <v>0</v>
      </c>
      <c r="AW53" s="81">
        <f>IF('C-MNS'!AW53="NS",100,IF('C-MNS'!AW53="N",10,IF('C-MNS'!AW53="c",1,0)))</f>
        <v>0</v>
      </c>
      <c r="AX53" s="81">
        <f>IF('C-MNS'!AX53="NS",100,IF('C-MNS'!AX53="N",10,IF('C-MNS'!AX53="c",1,0)))</f>
        <v>0</v>
      </c>
      <c r="AY53" s="81">
        <f>IF('C-MNS'!AY53="NS",100,IF('C-MNS'!AY53="N",10,IF('C-MNS'!AY53="c",1,0)))</f>
        <v>0</v>
      </c>
      <c r="AZ53" s="91">
        <f t="shared" si="3"/>
        <v>0</v>
      </c>
      <c r="BA53" s="91">
        <f t="shared" si="0"/>
        <v>0</v>
      </c>
      <c r="BB53" s="91">
        <f t="shared" si="1"/>
        <v>0</v>
      </c>
      <c r="BC53" s="91">
        <f t="shared" si="2"/>
        <v>0</v>
      </c>
    </row>
    <row r="54" spans="1:55" ht="15.75" customHeight="1">
      <c r="A54" s="525"/>
      <c r="B54" s="457"/>
      <c r="C54" s="508" t="s">
        <v>441</v>
      </c>
      <c r="D54" s="515" t="s">
        <v>127</v>
      </c>
      <c r="E54" s="76" t="s">
        <v>373</v>
      </c>
      <c r="F54" s="90" t="s">
        <v>442</v>
      </c>
      <c r="G54" s="81">
        <f>IF('C-MNS'!G54="NS",100,IF('C-MNS'!G54="N",10,IF('C-MNS'!G54="c",1,0)))</f>
        <v>0</v>
      </c>
      <c r="H54" s="81">
        <f>IF('C-MNS'!H54="NS",100,IF('C-MNS'!H54="N",10,IF('C-MNS'!H54="c",1,0)))</f>
        <v>0</v>
      </c>
      <c r="I54" s="81">
        <f>IF('C-MNS'!I54="NS",100,IF('C-MNS'!I54="N",10,IF('C-MNS'!I54="c",1,0)))</f>
        <v>0</v>
      </c>
      <c r="J54" s="81">
        <f>IF('C-MNS'!J54="NS",100,IF('C-MNS'!J54="N",10,IF('C-MNS'!J54="c",1,0)))</f>
        <v>0</v>
      </c>
      <c r="K54" s="81">
        <f>IF('C-MNS'!K54="NS",100,IF('C-MNS'!K54="N",10,IF('C-MNS'!K54="c",1,0)))</f>
        <v>0</v>
      </c>
      <c r="L54" s="81">
        <f>IF('C-MNS'!L54="NS",100,IF('C-MNS'!L54="N",10,IF('C-MNS'!L54="c",1,0)))</f>
        <v>0</v>
      </c>
      <c r="M54" s="81">
        <f>IF('C-MNS'!M54="NS",100,IF('C-MNS'!M54="N",10,IF('C-MNS'!M54="c",1,0)))</f>
        <v>0</v>
      </c>
      <c r="N54" s="81">
        <f>IF('C-MNS'!N54="NS",100,IF('C-MNS'!N54="N",10,IF('C-MNS'!N54="c",1,0)))</f>
        <v>0</v>
      </c>
      <c r="O54" s="81">
        <f>IF('C-MNS'!O54="NS",100,IF('C-MNS'!O54="N",10,IF('C-MNS'!O54="c",1,0)))</f>
        <v>0</v>
      </c>
      <c r="P54" s="81">
        <f>IF('C-MNS'!P54="NS",100,IF('C-MNS'!P54="N",10,IF('C-MNS'!P54="c",1,0)))</f>
        <v>0</v>
      </c>
      <c r="Q54" s="81">
        <f>IF('C-MNS'!Q54="NS",100,IF('C-MNS'!Q54="N",10,IF('C-MNS'!Q54="c",1,0)))</f>
        <v>0</v>
      </c>
      <c r="R54" s="81">
        <f>IF('C-MNS'!R54="NS",100,IF('C-MNS'!R54="N",10,IF('C-MNS'!R54="c",1,0)))</f>
        <v>0</v>
      </c>
      <c r="S54" s="81">
        <f>IF('C-MNS'!S54="NS",100,IF('C-MNS'!S54="N",10,IF('C-MNS'!S54="c",1,0)))</f>
        <v>0</v>
      </c>
      <c r="T54" s="81">
        <f>IF('C-MNS'!T54="NS",100,IF('C-MNS'!T54="N",10,IF('C-MNS'!T54="c",1,0)))</f>
        <v>0</v>
      </c>
      <c r="U54" s="81">
        <f>IF('C-MNS'!U54="NS",100,IF('C-MNS'!U54="N",10,IF('C-MNS'!U54="c",1,0)))</f>
        <v>0</v>
      </c>
      <c r="V54" s="81">
        <f>IF('C-MNS'!V54="NS",100,IF('C-MNS'!V54="N",10,IF('C-MNS'!V54="c",1,0)))</f>
        <v>0</v>
      </c>
      <c r="W54" s="81">
        <f>IF('C-MNS'!W54="NS",100,IF('C-MNS'!W54="N",10,IF('C-MNS'!W54="c",1,0)))</f>
        <v>0</v>
      </c>
      <c r="X54" s="81">
        <f>IF('C-MNS'!X54="NS",100,IF('C-MNS'!X54="N",10,IF('C-MNS'!X54="c",1,0)))</f>
        <v>0</v>
      </c>
      <c r="Y54" s="81">
        <f>IF('C-MNS'!Y54="NS",100,IF('C-MNS'!Y54="N",10,IF('C-MNS'!Y54="c",1,0)))</f>
        <v>0</v>
      </c>
      <c r="Z54" s="81">
        <f>IF('C-MNS'!Z54="NS",100,IF('C-MNS'!Z54="N",10,IF('C-MNS'!Z54="c",1,0)))</f>
        <v>0</v>
      </c>
      <c r="AA54" s="81">
        <f>IF('C-MNS'!AA54="NS",100,IF('C-MNS'!AA54="N",10,IF('C-MNS'!AA54="c",1,0)))</f>
        <v>0</v>
      </c>
      <c r="AB54" s="81">
        <f>IF('C-MNS'!AB54="NS",100,IF('C-MNS'!AB54="N",10,IF('C-MNS'!AB54="c",1,0)))</f>
        <v>0</v>
      </c>
      <c r="AC54" s="81">
        <f>IF('C-MNS'!AC54="NS",100,IF('C-MNS'!AC54="N",10,IF('C-MNS'!AC54="c",1,0)))</f>
        <v>0</v>
      </c>
      <c r="AD54" s="81">
        <f>IF('C-MNS'!AD54="NS",100,IF('C-MNS'!AD54="N",10,IF('C-MNS'!AD54="c",1,0)))</f>
        <v>0</v>
      </c>
      <c r="AE54" s="81">
        <f>IF('C-MNS'!AE54="NS",100,IF('C-MNS'!AE54="N",10,IF('C-MNS'!AE54="c",1,0)))</f>
        <v>0</v>
      </c>
      <c r="AF54" s="81">
        <f>IF('C-MNS'!AF54="NS",100,IF('C-MNS'!AF54="N",10,IF('C-MNS'!AF54="c",1,0)))</f>
        <v>0</v>
      </c>
      <c r="AG54" s="81">
        <f>IF('C-MNS'!AG54="NS",100,IF('C-MNS'!AG54="N",10,IF('C-MNS'!AG54="c",1,0)))</f>
        <v>0</v>
      </c>
      <c r="AH54" s="81">
        <f>IF('C-MNS'!AH54="NS",100,IF('C-MNS'!AH54="N",10,IF('C-MNS'!AH54="c",1,0)))</f>
        <v>0</v>
      </c>
      <c r="AI54" s="81">
        <f>IF('C-MNS'!AI54="NS",100,IF('C-MNS'!AI54="N",10,IF('C-MNS'!AI54="c",1,0)))</f>
        <v>0</v>
      </c>
      <c r="AJ54" s="81">
        <f>IF('C-MNS'!AJ54="NS",100,IF('C-MNS'!AJ54="N",10,IF('C-MNS'!AJ54="c",1,0)))</f>
        <v>0</v>
      </c>
      <c r="AK54" s="81">
        <f>IF('C-MNS'!AK54="NS",100,IF('C-MNS'!AK54="N",10,IF('C-MNS'!AK54="c",1,0)))</f>
        <v>0</v>
      </c>
      <c r="AL54" s="81">
        <f>IF('C-MNS'!AL54="NS",100,IF('C-MNS'!AL54="N",10,IF('C-MNS'!AL54="c",1,0)))</f>
        <v>0</v>
      </c>
      <c r="AM54" s="81">
        <f>IF('C-MNS'!AM54="NS",100,IF('C-MNS'!AM54="N",10,IF('C-MNS'!AM54="c",1,0)))</f>
        <v>0</v>
      </c>
      <c r="AN54" s="81">
        <f>IF('C-MNS'!AN54="NS",100,IF('C-MNS'!AN54="N",10,IF('C-MNS'!AN54="c",1,0)))</f>
        <v>0</v>
      </c>
      <c r="AO54" s="81">
        <f>IF('C-MNS'!AO54="NS",100,IF('C-MNS'!AO54="N",10,IF('C-MNS'!AO54="c",1,0)))</f>
        <v>0</v>
      </c>
      <c r="AP54" s="81">
        <f>IF('C-MNS'!AP54="NS",100,IF('C-MNS'!AP54="N",10,IF('C-MNS'!AP54="c",1,0)))</f>
        <v>0</v>
      </c>
      <c r="AQ54" s="81">
        <f>IF('C-MNS'!AQ54="NS",100,IF('C-MNS'!AQ54="N",10,IF('C-MNS'!AQ54="c",1,0)))</f>
        <v>0</v>
      </c>
      <c r="AR54" s="81">
        <f>IF('C-MNS'!AR54="NS",100,IF('C-MNS'!AR54="N",10,IF('C-MNS'!AR54="c",1,0)))</f>
        <v>0</v>
      </c>
      <c r="AS54" s="81">
        <f>IF('C-MNS'!AS54="NS",100,IF('C-MNS'!AS54="N",10,IF('C-MNS'!AS54="c",1,0)))</f>
        <v>0</v>
      </c>
      <c r="AT54" s="81">
        <f>IF('C-MNS'!AT54="NS",100,IF('C-MNS'!AT54="N",10,IF('C-MNS'!AT54="c",1,0)))</f>
        <v>0</v>
      </c>
      <c r="AU54" s="81">
        <f>IF('C-MNS'!AU54="NS",100,IF('C-MNS'!AU54="N",10,IF('C-MNS'!AU54="c",1,0)))</f>
        <v>0</v>
      </c>
      <c r="AV54" s="81">
        <f>IF('C-MNS'!AV54="NS",100,IF('C-MNS'!AV54="N",10,IF('C-MNS'!AV54="c",1,0)))</f>
        <v>0</v>
      </c>
      <c r="AW54" s="81">
        <f>IF('C-MNS'!AW54="NS",100,IF('C-MNS'!AW54="N",10,IF('C-MNS'!AW54="c",1,0)))</f>
        <v>0</v>
      </c>
      <c r="AX54" s="81">
        <f>IF('C-MNS'!AX54="NS",100,IF('C-MNS'!AX54="N",10,IF('C-MNS'!AX54="c",1,0)))</f>
        <v>0</v>
      </c>
      <c r="AY54" s="81">
        <f>IF('C-MNS'!AY54="NS",100,IF('C-MNS'!AY54="N",10,IF('C-MNS'!AY54="c",1,0)))</f>
        <v>0</v>
      </c>
      <c r="AZ54" s="91">
        <f t="shared" si="3"/>
        <v>0</v>
      </c>
      <c r="BA54" s="91">
        <f t="shared" si="0"/>
        <v>0</v>
      </c>
      <c r="BB54" s="91">
        <f t="shared" si="1"/>
        <v>0</v>
      </c>
      <c r="BC54" s="91">
        <f t="shared" si="2"/>
        <v>0</v>
      </c>
    </row>
    <row r="55" spans="1:55" ht="15.75" customHeight="1">
      <c r="A55" s="525"/>
      <c r="B55" s="457"/>
      <c r="C55" s="457"/>
      <c r="D55" s="516"/>
      <c r="E55" s="76" t="s">
        <v>375</v>
      </c>
      <c r="F55" s="13" t="s">
        <v>443</v>
      </c>
      <c r="G55" s="81">
        <f>IF('C-MNS'!G55="NS",100,IF('C-MNS'!G55="N",10,IF('C-MNS'!G55="c",1,0)))</f>
        <v>0</v>
      </c>
      <c r="H55" s="81">
        <f>IF('C-MNS'!H55="NS",100,IF('C-MNS'!H55="N",10,IF('C-MNS'!H55="c",1,0)))</f>
        <v>0</v>
      </c>
      <c r="I55" s="81">
        <f>IF('C-MNS'!I55="NS",100,IF('C-MNS'!I55="N",10,IF('C-MNS'!I55="c",1,0)))</f>
        <v>0</v>
      </c>
      <c r="J55" s="81">
        <f>IF('C-MNS'!J55="NS",100,IF('C-MNS'!J55="N",10,IF('C-MNS'!J55="c",1,0)))</f>
        <v>0</v>
      </c>
      <c r="K55" s="81">
        <f>IF('C-MNS'!K55="NS",100,IF('C-MNS'!K55="N",10,IF('C-MNS'!K55="c",1,0)))</f>
        <v>0</v>
      </c>
      <c r="L55" s="81">
        <f>IF('C-MNS'!L55="NS",100,IF('C-MNS'!L55="N",10,IF('C-MNS'!L55="c",1,0)))</f>
        <v>0</v>
      </c>
      <c r="M55" s="81">
        <f>IF('C-MNS'!M55="NS",100,IF('C-MNS'!M55="N",10,IF('C-MNS'!M55="c",1,0)))</f>
        <v>0</v>
      </c>
      <c r="N55" s="81">
        <f>IF('C-MNS'!N55="NS",100,IF('C-MNS'!N55="N",10,IF('C-MNS'!N55="c",1,0)))</f>
        <v>0</v>
      </c>
      <c r="O55" s="81">
        <f>IF('C-MNS'!O55="NS",100,IF('C-MNS'!O55="N",10,IF('C-MNS'!O55="c",1,0)))</f>
        <v>0</v>
      </c>
      <c r="P55" s="81">
        <f>IF('C-MNS'!P55="NS",100,IF('C-MNS'!P55="N",10,IF('C-MNS'!P55="c",1,0)))</f>
        <v>0</v>
      </c>
      <c r="Q55" s="81">
        <f>IF('C-MNS'!Q55="NS",100,IF('C-MNS'!Q55="N",10,IF('C-MNS'!Q55="c",1,0)))</f>
        <v>0</v>
      </c>
      <c r="R55" s="81">
        <f>IF('C-MNS'!R55="NS",100,IF('C-MNS'!R55="N",10,IF('C-MNS'!R55="c",1,0)))</f>
        <v>0</v>
      </c>
      <c r="S55" s="81">
        <f>IF('C-MNS'!S55="NS",100,IF('C-MNS'!S55="N",10,IF('C-MNS'!S55="c",1,0)))</f>
        <v>0</v>
      </c>
      <c r="T55" s="81">
        <f>IF('C-MNS'!T55="NS",100,IF('C-MNS'!T55="N",10,IF('C-MNS'!T55="c",1,0)))</f>
        <v>0</v>
      </c>
      <c r="U55" s="81">
        <f>IF('C-MNS'!U55="NS",100,IF('C-MNS'!U55="N",10,IF('C-MNS'!U55="c",1,0)))</f>
        <v>0</v>
      </c>
      <c r="V55" s="81">
        <f>IF('C-MNS'!V55="NS",100,IF('C-MNS'!V55="N",10,IF('C-MNS'!V55="c",1,0)))</f>
        <v>0</v>
      </c>
      <c r="W55" s="81">
        <f>IF('C-MNS'!W55="NS",100,IF('C-MNS'!W55="N",10,IF('C-MNS'!W55="c",1,0)))</f>
        <v>0</v>
      </c>
      <c r="X55" s="81">
        <f>IF('C-MNS'!X55="NS",100,IF('C-MNS'!X55="N",10,IF('C-MNS'!X55="c",1,0)))</f>
        <v>0</v>
      </c>
      <c r="Y55" s="81">
        <f>IF('C-MNS'!Y55="NS",100,IF('C-MNS'!Y55="N",10,IF('C-MNS'!Y55="c",1,0)))</f>
        <v>0</v>
      </c>
      <c r="Z55" s="81">
        <f>IF('C-MNS'!Z55="NS",100,IF('C-MNS'!Z55="N",10,IF('C-MNS'!Z55="c",1,0)))</f>
        <v>0</v>
      </c>
      <c r="AA55" s="81">
        <f>IF('C-MNS'!AA55="NS",100,IF('C-MNS'!AA55="N",10,IF('C-MNS'!AA55="c",1,0)))</f>
        <v>0</v>
      </c>
      <c r="AB55" s="81">
        <f>IF('C-MNS'!AB55="NS",100,IF('C-MNS'!AB55="N",10,IF('C-MNS'!AB55="c",1,0)))</f>
        <v>0</v>
      </c>
      <c r="AC55" s="81">
        <f>IF('C-MNS'!AC55="NS",100,IF('C-MNS'!AC55="N",10,IF('C-MNS'!AC55="c",1,0)))</f>
        <v>0</v>
      </c>
      <c r="AD55" s="81">
        <f>IF('C-MNS'!AD55="NS",100,IF('C-MNS'!AD55="N",10,IF('C-MNS'!AD55="c",1,0)))</f>
        <v>0</v>
      </c>
      <c r="AE55" s="81">
        <f>IF('C-MNS'!AE55="NS",100,IF('C-MNS'!AE55="N",10,IF('C-MNS'!AE55="c",1,0)))</f>
        <v>0</v>
      </c>
      <c r="AF55" s="81">
        <f>IF('C-MNS'!AF55="NS",100,IF('C-MNS'!AF55="N",10,IF('C-MNS'!AF55="c",1,0)))</f>
        <v>0</v>
      </c>
      <c r="AG55" s="81">
        <f>IF('C-MNS'!AG55="NS",100,IF('C-MNS'!AG55="N",10,IF('C-MNS'!AG55="c",1,0)))</f>
        <v>0</v>
      </c>
      <c r="AH55" s="81">
        <f>IF('C-MNS'!AH55="NS",100,IF('C-MNS'!AH55="N",10,IF('C-MNS'!AH55="c",1,0)))</f>
        <v>0</v>
      </c>
      <c r="AI55" s="81">
        <f>IF('C-MNS'!AI55="NS",100,IF('C-MNS'!AI55="N",10,IF('C-MNS'!AI55="c",1,0)))</f>
        <v>0</v>
      </c>
      <c r="AJ55" s="81">
        <f>IF('C-MNS'!AJ55="NS",100,IF('C-MNS'!AJ55="N",10,IF('C-MNS'!AJ55="c",1,0)))</f>
        <v>0</v>
      </c>
      <c r="AK55" s="81">
        <f>IF('C-MNS'!AK55="NS",100,IF('C-MNS'!AK55="N",10,IF('C-MNS'!AK55="c",1,0)))</f>
        <v>0</v>
      </c>
      <c r="AL55" s="81">
        <f>IF('C-MNS'!AL55="NS",100,IF('C-MNS'!AL55="N",10,IF('C-MNS'!AL55="c",1,0)))</f>
        <v>0</v>
      </c>
      <c r="AM55" s="81">
        <f>IF('C-MNS'!AM55="NS",100,IF('C-MNS'!AM55="N",10,IF('C-MNS'!AM55="c",1,0)))</f>
        <v>0</v>
      </c>
      <c r="AN55" s="81">
        <f>IF('C-MNS'!AN55="NS",100,IF('C-MNS'!AN55="N",10,IF('C-MNS'!AN55="c",1,0)))</f>
        <v>0</v>
      </c>
      <c r="AO55" s="81">
        <f>IF('C-MNS'!AO55="NS",100,IF('C-MNS'!AO55="N",10,IF('C-MNS'!AO55="c",1,0)))</f>
        <v>0</v>
      </c>
      <c r="AP55" s="81">
        <f>IF('C-MNS'!AP55="NS",100,IF('C-MNS'!AP55="N",10,IF('C-MNS'!AP55="c",1,0)))</f>
        <v>0</v>
      </c>
      <c r="AQ55" s="81">
        <f>IF('C-MNS'!AQ55="NS",100,IF('C-MNS'!AQ55="N",10,IF('C-MNS'!AQ55="c",1,0)))</f>
        <v>0</v>
      </c>
      <c r="AR55" s="81">
        <f>IF('C-MNS'!AR55="NS",100,IF('C-MNS'!AR55="N",10,IF('C-MNS'!AR55="c",1,0)))</f>
        <v>0</v>
      </c>
      <c r="AS55" s="81">
        <f>IF('C-MNS'!AS55="NS",100,IF('C-MNS'!AS55="N",10,IF('C-MNS'!AS55="c",1,0)))</f>
        <v>0</v>
      </c>
      <c r="AT55" s="81">
        <f>IF('C-MNS'!AT55="NS",100,IF('C-MNS'!AT55="N",10,IF('C-MNS'!AT55="c",1,0)))</f>
        <v>0</v>
      </c>
      <c r="AU55" s="81">
        <f>IF('C-MNS'!AU55="NS",100,IF('C-MNS'!AU55="N",10,IF('C-MNS'!AU55="c",1,0)))</f>
        <v>0</v>
      </c>
      <c r="AV55" s="81">
        <f>IF('C-MNS'!AV55="NS",100,IF('C-MNS'!AV55="N",10,IF('C-MNS'!AV55="c",1,0)))</f>
        <v>0</v>
      </c>
      <c r="AW55" s="81">
        <f>IF('C-MNS'!AW55="NS",100,IF('C-MNS'!AW55="N",10,IF('C-MNS'!AW55="c",1,0)))</f>
        <v>0</v>
      </c>
      <c r="AX55" s="81">
        <f>IF('C-MNS'!AX55="NS",100,IF('C-MNS'!AX55="N",10,IF('C-MNS'!AX55="c",1,0)))</f>
        <v>0</v>
      </c>
      <c r="AY55" s="81">
        <f>IF('C-MNS'!AY55="NS",100,IF('C-MNS'!AY55="N",10,IF('C-MNS'!AY55="c",1,0)))</f>
        <v>0</v>
      </c>
      <c r="AZ55" s="91">
        <f t="shared" si="3"/>
        <v>0</v>
      </c>
      <c r="BA55" s="91">
        <f t="shared" si="0"/>
        <v>0</v>
      </c>
      <c r="BB55" s="91">
        <f t="shared" si="1"/>
        <v>0</v>
      </c>
      <c r="BC55" s="91">
        <f t="shared" si="2"/>
        <v>0</v>
      </c>
    </row>
    <row r="56" spans="1:55" ht="15.75" customHeight="1">
      <c r="A56" s="525"/>
      <c r="B56" s="457"/>
      <c r="C56" s="458"/>
      <c r="D56" s="519"/>
      <c r="E56" s="83" t="s">
        <v>377</v>
      </c>
      <c r="F56" s="8" t="s">
        <v>444</v>
      </c>
      <c r="G56" s="81">
        <f>IF('C-MNS'!G56="NS",100,IF('C-MNS'!G56="N",10,IF('C-MNS'!G56="c",1,0)))</f>
        <v>0</v>
      </c>
      <c r="H56" s="81">
        <f>IF('C-MNS'!H56="NS",100,IF('C-MNS'!H56="N",10,IF('C-MNS'!H56="c",1,0)))</f>
        <v>0</v>
      </c>
      <c r="I56" s="81">
        <f>IF('C-MNS'!I56="NS",100,IF('C-MNS'!I56="N",10,IF('C-MNS'!I56="c",1,0)))</f>
        <v>0</v>
      </c>
      <c r="J56" s="81">
        <f>IF('C-MNS'!J56="NS",100,IF('C-MNS'!J56="N",10,IF('C-MNS'!J56="c",1,0)))</f>
        <v>0</v>
      </c>
      <c r="K56" s="81">
        <f>IF('C-MNS'!K56="NS",100,IF('C-MNS'!K56="N",10,IF('C-MNS'!K56="c",1,0)))</f>
        <v>0</v>
      </c>
      <c r="L56" s="81">
        <f>IF('C-MNS'!L56="NS",100,IF('C-MNS'!L56="N",10,IF('C-MNS'!L56="c",1,0)))</f>
        <v>0</v>
      </c>
      <c r="M56" s="81">
        <f>IF('C-MNS'!M56="NS",100,IF('C-MNS'!M56="N",10,IF('C-MNS'!M56="c",1,0)))</f>
        <v>0</v>
      </c>
      <c r="N56" s="81">
        <f>IF('C-MNS'!N56="NS",100,IF('C-MNS'!N56="N",10,IF('C-MNS'!N56="c",1,0)))</f>
        <v>0</v>
      </c>
      <c r="O56" s="81">
        <f>IF('C-MNS'!O56="NS",100,IF('C-MNS'!O56="N",10,IF('C-MNS'!O56="c",1,0)))</f>
        <v>0</v>
      </c>
      <c r="P56" s="81">
        <f>IF('C-MNS'!P56="NS",100,IF('C-MNS'!P56="N",10,IF('C-MNS'!P56="c",1,0)))</f>
        <v>0</v>
      </c>
      <c r="Q56" s="81">
        <f>IF('C-MNS'!Q56="NS",100,IF('C-MNS'!Q56="N",10,IF('C-MNS'!Q56="c",1,0)))</f>
        <v>0</v>
      </c>
      <c r="R56" s="81">
        <f>IF('C-MNS'!R56="NS",100,IF('C-MNS'!R56="N",10,IF('C-MNS'!R56="c",1,0)))</f>
        <v>0</v>
      </c>
      <c r="S56" s="81">
        <f>IF('C-MNS'!S56="NS",100,IF('C-MNS'!S56="N",10,IF('C-MNS'!S56="c",1,0)))</f>
        <v>0</v>
      </c>
      <c r="T56" s="81">
        <f>IF('C-MNS'!T56="NS",100,IF('C-MNS'!T56="N",10,IF('C-MNS'!T56="c",1,0)))</f>
        <v>0</v>
      </c>
      <c r="U56" s="81">
        <f>IF('C-MNS'!U56="NS",100,IF('C-MNS'!U56="N",10,IF('C-MNS'!U56="c",1,0)))</f>
        <v>0</v>
      </c>
      <c r="V56" s="81">
        <f>IF('C-MNS'!V56="NS",100,IF('C-MNS'!V56="N",10,IF('C-MNS'!V56="c",1,0)))</f>
        <v>0</v>
      </c>
      <c r="W56" s="81">
        <f>IF('C-MNS'!W56="NS",100,IF('C-MNS'!W56="N",10,IF('C-MNS'!W56="c",1,0)))</f>
        <v>0</v>
      </c>
      <c r="X56" s="81">
        <f>IF('C-MNS'!X56="NS",100,IF('C-MNS'!X56="N",10,IF('C-MNS'!X56="c",1,0)))</f>
        <v>0</v>
      </c>
      <c r="Y56" s="81">
        <f>IF('C-MNS'!Y56="NS",100,IF('C-MNS'!Y56="N",10,IF('C-MNS'!Y56="c",1,0)))</f>
        <v>0</v>
      </c>
      <c r="Z56" s="81">
        <f>IF('C-MNS'!Z56="NS",100,IF('C-MNS'!Z56="N",10,IF('C-MNS'!Z56="c",1,0)))</f>
        <v>0</v>
      </c>
      <c r="AA56" s="81">
        <f>IF('C-MNS'!AA56="NS",100,IF('C-MNS'!AA56="N",10,IF('C-MNS'!AA56="c",1,0)))</f>
        <v>0</v>
      </c>
      <c r="AB56" s="81">
        <f>IF('C-MNS'!AB56="NS",100,IF('C-MNS'!AB56="N",10,IF('C-MNS'!AB56="c",1,0)))</f>
        <v>0</v>
      </c>
      <c r="AC56" s="81">
        <f>IF('C-MNS'!AC56="NS",100,IF('C-MNS'!AC56="N",10,IF('C-MNS'!AC56="c",1,0)))</f>
        <v>0</v>
      </c>
      <c r="AD56" s="81">
        <f>IF('C-MNS'!AD56="NS",100,IF('C-MNS'!AD56="N",10,IF('C-MNS'!AD56="c",1,0)))</f>
        <v>0</v>
      </c>
      <c r="AE56" s="81">
        <f>IF('C-MNS'!AE56="NS",100,IF('C-MNS'!AE56="N",10,IF('C-MNS'!AE56="c",1,0)))</f>
        <v>0</v>
      </c>
      <c r="AF56" s="81">
        <f>IF('C-MNS'!AF56="NS",100,IF('C-MNS'!AF56="N",10,IF('C-MNS'!AF56="c",1,0)))</f>
        <v>0</v>
      </c>
      <c r="AG56" s="81">
        <f>IF('C-MNS'!AG56="NS",100,IF('C-MNS'!AG56="N",10,IF('C-MNS'!AG56="c",1,0)))</f>
        <v>0</v>
      </c>
      <c r="AH56" s="81">
        <f>IF('C-MNS'!AH56="NS",100,IF('C-MNS'!AH56="N",10,IF('C-MNS'!AH56="c",1,0)))</f>
        <v>0</v>
      </c>
      <c r="AI56" s="81">
        <f>IF('C-MNS'!AI56="NS",100,IF('C-MNS'!AI56="N",10,IF('C-MNS'!AI56="c",1,0)))</f>
        <v>0</v>
      </c>
      <c r="AJ56" s="81">
        <f>IF('C-MNS'!AJ56="NS",100,IF('C-MNS'!AJ56="N",10,IF('C-MNS'!AJ56="c",1,0)))</f>
        <v>0</v>
      </c>
      <c r="AK56" s="81">
        <f>IF('C-MNS'!AK56="NS",100,IF('C-MNS'!AK56="N",10,IF('C-MNS'!AK56="c",1,0)))</f>
        <v>0</v>
      </c>
      <c r="AL56" s="81">
        <f>IF('C-MNS'!AL56="NS",100,IF('C-MNS'!AL56="N",10,IF('C-MNS'!AL56="c",1,0)))</f>
        <v>0</v>
      </c>
      <c r="AM56" s="81">
        <f>IF('C-MNS'!AM56="NS",100,IF('C-MNS'!AM56="N",10,IF('C-MNS'!AM56="c",1,0)))</f>
        <v>0</v>
      </c>
      <c r="AN56" s="81">
        <f>IF('C-MNS'!AN56="NS",100,IF('C-MNS'!AN56="N",10,IF('C-MNS'!AN56="c",1,0)))</f>
        <v>0</v>
      </c>
      <c r="AO56" s="81">
        <f>IF('C-MNS'!AO56="NS",100,IF('C-MNS'!AO56="N",10,IF('C-MNS'!AO56="c",1,0)))</f>
        <v>0</v>
      </c>
      <c r="AP56" s="81">
        <f>IF('C-MNS'!AP56="NS",100,IF('C-MNS'!AP56="N",10,IF('C-MNS'!AP56="c",1,0)))</f>
        <v>0</v>
      </c>
      <c r="AQ56" s="81">
        <f>IF('C-MNS'!AQ56="NS",100,IF('C-MNS'!AQ56="N",10,IF('C-MNS'!AQ56="c",1,0)))</f>
        <v>0</v>
      </c>
      <c r="AR56" s="81">
        <f>IF('C-MNS'!AR56="NS",100,IF('C-MNS'!AR56="N",10,IF('C-MNS'!AR56="c",1,0)))</f>
        <v>0</v>
      </c>
      <c r="AS56" s="81">
        <f>IF('C-MNS'!AS56="NS",100,IF('C-MNS'!AS56="N",10,IF('C-MNS'!AS56="c",1,0)))</f>
        <v>0</v>
      </c>
      <c r="AT56" s="81">
        <f>IF('C-MNS'!AT56="NS",100,IF('C-MNS'!AT56="N",10,IF('C-MNS'!AT56="c",1,0)))</f>
        <v>0</v>
      </c>
      <c r="AU56" s="81">
        <f>IF('C-MNS'!AU56="NS",100,IF('C-MNS'!AU56="N",10,IF('C-MNS'!AU56="c",1,0)))</f>
        <v>0</v>
      </c>
      <c r="AV56" s="81">
        <f>IF('C-MNS'!AV56="NS",100,IF('C-MNS'!AV56="N",10,IF('C-MNS'!AV56="c",1,0)))</f>
        <v>0</v>
      </c>
      <c r="AW56" s="81">
        <f>IF('C-MNS'!AW56="NS",100,IF('C-MNS'!AW56="N",10,IF('C-MNS'!AW56="c",1,0)))</f>
        <v>0</v>
      </c>
      <c r="AX56" s="81">
        <f>IF('C-MNS'!AX56="NS",100,IF('C-MNS'!AX56="N",10,IF('C-MNS'!AX56="c",1,0)))</f>
        <v>0</v>
      </c>
      <c r="AY56" s="81">
        <f>IF('C-MNS'!AY56="NS",100,IF('C-MNS'!AY56="N",10,IF('C-MNS'!AY56="c",1,0)))</f>
        <v>0</v>
      </c>
      <c r="AZ56" s="91">
        <f t="shared" si="3"/>
        <v>0</v>
      </c>
      <c r="BA56" s="91">
        <f t="shared" si="0"/>
        <v>0</v>
      </c>
      <c r="BB56" s="91">
        <f t="shared" si="1"/>
        <v>0</v>
      </c>
      <c r="BC56" s="91">
        <f t="shared" si="2"/>
        <v>0</v>
      </c>
    </row>
    <row r="57" spans="1:55" ht="15.75" customHeight="1">
      <c r="A57" s="525"/>
      <c r="B57" s="457"/>
      <c r="C57" s="508" t="s">
        <v>445</v>
      </c>
      <c r="D57" s="515" t="s">
        <v>129</v>
      </c>
      <c r="E57" s="76" t="s">
        <v>373</v>
      </c>
      <c r="F57" s="13" t="s">
        <v>446</v>
      </c>
      <c r="G57" s="81">
        <f>IF('C-MNS'!G57="NS",100,IF('C-MNS'!G57="N",10,IF('C-MNS'!G57="c",1,0)))</f>
        <v>0</v>
      </c>
      <c r="H57" s="81">
        <f>IF('C-MNS'!H57="NS",100,IF('C-MNS'!H57="N",10,IF('C-MNS'!H57="c",1,0)))</f>
        <v>0</v>
      </c>
      <c r="I57" s="81">
        <f>IF('C-MNS'!I57="NS",100,IF('C-MNS'!I57="N",10,IF('C-MNS'!I57="c",1,0)))</f>
        <v>0</v>
      </c>
      <c r="J57" s="81">
        <f>IF('C-MNS'!J57="NS",100,IF('C-MNS'!J57="N",10,IF('C-MNS'!J57="c",1,0)))</f>
        <v>0</v>
      </c>
      <c r="K57" s="81">
        <f>IF('C-MNS'!K57="NS",100,IF('C-MNS'!K57="N",10,IF('C-MNS'!K57="c",1,0)))</f>
        <v>0</v>
      </c>
      <c r="L57" s="81">
        <f>IF('C-MNS'!L57="NS",100,IF('C-MNS'!L57="N",10,IF('C-MNS'!L57="c",1,0)))</f>
        <v>0</v>
      </c>
      <c r="M57" s="81">
        <f>IF('C-MNS'!M57="NS",100,IF('C-MNS'!M57="N",10,IF('C-MNS'!M57="c",1,0)))</f>
        <v>0</v>
      </c>
      <c r="N57" s="81">
        <f>IF('C-MNS'!N57="NS",100,IF('C-MNS'!N57="N",10,IF('C-MNS'!N57="c",1,0)))</f>
        <v>0</v>
      </c>
      <c r="O57" s="81">
        <f>IF('C-MNS'!O57="NS",100,IF('C-MNS'!O57="N",10,IF('C-MNS'!O57="c",1,0)))</f>
        <v>0</v>
      </c>
      <c r="P57" s="81">
        <f>IF('C-MNS'!P57="NS",100,IF('C-MNS'!P57="N",10,IF('C-MNS'!P57="c",1,0)))</f>
        <v>0</v>
      </c>
      <c r="Q57" s="81">
        <f>IF('C-MNS'!Q57="NS",100,IF('C-MNS'!Q57="N",10,IF('C-MNS'!Q57="c",1,0)))</f>
        <v>0</v>
      </c>
      <c r="R57" s="81">
        <f>IF('C-MNS'!R57="NS",100,IF('C-MNS'!R57="N",10,IF('C-MNS'!R57="c",1,0)))</f>
        <v>0</v>
      </c>
      <c r="S57" s="81">
        <f>IF('C-MNS'!S57="NS",100,IF('C-MNS'!S57="N",10,IF('C-MNS'!S57="c",1,0)))</f>
        <v>0</v>
      </c>
      <c r="T57" s="81">
        <f>IF('C-MNS'!T57="NS",100,IF('C-MNS'!T57="N",10,IF('C-MNS'!T57="c",1,0)))</f>
        <v>0</v>
      </c>
      <c r="U57" s="81">
        <f>IF('C-MNS'!U57="NS",100,IF('C-MNS'!U57="N",10,IF('C-MNS'!U57="c",1,0)))</f>
        <v>0</v>
      </c>
      <c r="V57" s="81">
        <f>IF('C-MNS'!V57="NS",100,IF('C-MNS'!V57="N",10,IF('C-MNS'!V57="c",1,0)))</f>
        <v>0</v>
      </c>
      <c r="W57" s="81">
        <f>IF('C-MNS'!W57="NS",100,IF('C-MNS'!W57="N",10,IF('C-MNS'!W57="c",1,0)))</f>
        <v>0</v>
      </c>
      <c r="X57" s="81">
        <f>IF('C-MNS'!X57="NS",100,IF('C-MNS'!X57="N",10,IF('C-MNS'!X57="c",1,0)))</f>
        <v>0</v>
      </c>
      <c r="Y57" s="81">
        <f>IF('C-MNS'!Y57="NS",100,IF('C-MNS'!Y57="N",10,IF('C-MNS'!Y57="c",1,0)))</f>
        <v>0</v>
      </c>
      <c r="Z57" s="81">
        <f>IF('C-MNS'!Z57="NS",100,IF('C-MNS'!Z57="N",10,IF('C-MNS'!Z57="c",1,0)))</f>
        <v>0</v>
      </c>
      <c r="AA57" s="81">
        <f>IF('C-MNS'!AA57="NS",100,IF('C-MNS'!AA57="N",10,IF('C-MNS'!AA57="c",1,0)))</f>
        <v>0</v>
      </c>
      <c r="AB57" s="81">
        <f>IF('C-MNS'!AB57="NS",100,IF('C-MNS'!AB57="N",10,IF('C-MNS'!AB57="c",1,0)))</f>
        <v>0</v>
      </c>
      <c r="AC57" s="81">
        <f>IF('C-MNS'!AC57="NS",100,IF('C-MNS'!AC57="N",10,IF('C-MNS'!AC57="c",1,0)))</f>
        <v>0</v>
      </c>
      <c r="AD57" s="81">
        <f>IF('C-MNS'!AD57="NS",100,IF('C-MNS'!AD57="N",10,IF('C-MNS'!AD57="c",1,0)))</f>
        <v>0</v>
      </c>
      <c r="AE57" s="81">
        <f>IF('C-MNS'!AE57="NS",100,IF('C-MNS'!AE57="N",10,IF('C-MNS'!AE57="c",1,0)))</f>
        <v>0</v>
      </c>
      <c r="AF57" s="81">
        <f>IF('C-MNS'!AF57="NS",100,IF('C-MNS'!AF57="N",10,IF('C-MNS'!AF57="c",1,0)))</f>
        <v>0</v>
      </c>
      <c r="AG57" s="81">
        <f>IF('C-MNS'!AG57="NS",100,IF('C-MNS'!AG57="N",10,IF('C-MNS'!AG57="c",1,0)))</f>
        <v>0</v>
      </c>
      <c r="AH57" s="81">
        <f>IF('C-MNS'!AH57="NS",100,IF('C-MNS'!AH57="N",10,IF('C-MNS'!AH57="c",1,0)))</f>
        <v>0</v>
      </c>
      <c r="AI57" s="81">
        <f>IF('C-MNS'!AI57="NS",100,IF('C-MNS'!AI57="N",10,IF('C-MNS'!AI57="c",1,0)))</f>
        <v>0</v>
      </c>
      <c r="AJ57" s="81">
        <f>IF('C-MNS'!AJ57="NS",100,IF('C-MNS'!AJ57="N",10,IF('C-MNS'!AJ57="c",1,0)))</f>
        <v>0</v>
      </c>
      <c r="AK57" s="81">
        <f>IF('C-MNS'!AK57="NS",100,IF('C-MNS'!AK57="N",10,IF('C-MNS'!AK57="c",1,0)))</f>
        <v>0</v>
      </c>
      <c r="AL57" s="81">
        <f>IF('C-MNS'!AL57="NS",100,IF('C-MNS'!AL57="N",10,IF('C-MNS'!AL57="c",1,0)))</f>
        <v>0</v>
      </c>
      <c r="AM57" s="81">
        <f>IF('C-MNS'!AM57="NS",100,IF('C-MNS'!AM57="N",10,IF('C-MNS'!AM57="c",1,0)))</f>
        <v>0</v>
      </c>
      <c r="AN57" s="81">
        <f>IF('C-MNS'!AN57="NS",100,IF('C-MNS'!AN57="N",10,IF('C-MNS'!AN57="c",1,0)))</f>
        <v>0</v>
      </c>
      <c r="AO57" s="81">
        <f>IF('C-MNS'!AO57="NS",100,IF('C-MNS'!AO57="N",10,IF('C-MNS'!AO57="c",1,0)))</f>
        <v>0</v>
      </c>
      <c r="AP57" s="81">
        <f>IF('C-MNS'!AP57="NS",100,IF('C-MNS'!AP57="N",10,IF('C-MNS'!AP57="c",1,0)))</f>
        <v>0</v>
      </c>
      <c r="AQ57" s="81">
        <f>IF('C-MNS'!AQ57="NS",100,IF('C-MNS'!AQ57="N",10,IF('C-MNS'!AQ57="c",1,0)))</f>
        <v>0</v>
      </c>
      <c r="AR57" s="81">
        <f>IF('C-MNS'!AR57="NS",100,IF('C-MNS'!AR57="N",10,IF('C-MNS'!AR57="c",1,0)))</f>
        <v>0</v>
      </c>
      <c r="AS57" s="81">
        <f>IF('C-MNS'!AS57="NS",100,IF('C-MNS'!AS57="N",10,IF('C-MNS'!AS57="c",1,0)))</f>
        <v>0</v>
      </c>
      <c r="AT57" s="81">
        <f>IF('C-MNS'!AT57="NS",100,IF('C-MNS'!AT57="N",10,IF('C-MNS'!AT57="c",1,0)))</f>
        <v>0</v>
      </c>
      <c r="AU57" s="81">
        <f>IF('C-MNS'!AU57="NS",100,IF('C-MNS'!AU57="N",10,IF('C-MNS'!AU57="c",1,0)))</f>
        <v>0</v>
      </c>
      <c r="AV57" s="81">
        <f>IF('C-MNS'!AV57="NS",100,IF('C-MNS'!AV57="N",10,IF('C-MNS'!AV57="c",1,0)))</f>
        <v>1</v>
      </c>
      <c r="AW57" s="81">
        <f>IF('C-MNS'!AW57="NS",100,IF('C-MNS'!AW57="N",10,IF('C-MNS'!AW57="c",1,0)))</f>
        <v>0</v>
      </c>
      <c r="AX57" s="81">
        <f>IF('C-MNS'!AX57="NS",100,IF('C-MNS'!AX57="N",10,IF('C-MNS'!AX57="c",1,0)))</f>
        <v>0</v>
      </c>
      <c r="AY57" s="81">
        <f>IF('C-MNS'!AY57="NS",100,IF('C-MNS'!AY57="N",10,IF('C-MNS'!AY57="c",1,0)))</f>
        <v>0</v>
      </c>
      <c r="AZ57" s="91">
        <f t="shared" si="3"/>
        <v>1</v>
      </c>
      <c r="BA57" s="91">
        <f t="shared" si="0"/>
        <v>0</v>
      </c>
      <c r="BB57" s="91">
        <f t="shared" si="1"/>
        <v>0</v>
      </c>
      <c r="BC57" s="91">
        <f t="shared" si="2"/>
        <v>1</v>
      </c>
    </row>
    <row r="58" spans="1:55" ht="15.75" customHeight="1">
      <c r="A58" s="525"/>
      <c r="B58" s="457"/>
      <c r="C58" s="457"/>
      <c r="D58" s="516"/>
      <c r="E58" s="76" t="s">
        <v>375</v>
      </c>
      <c r="F58" s="13" t="s">
        <v>447</v>
      </c>
      <c r="G58" s="81">
        <f>IF('C-MNS'!G58="NS",100,IF('C-MNS'!G58="N",10,IF('C-MNS'!G58="c",1,0)))</f>
        <v>0</v>
      </c>
      <c r="H58" s="81">
        <f>IF('C-MNS'!H58="NS",100,IF('C-MNS'!H58="N",10,IF('C-MNS'!H58="c",1,0)))</f>
        <v>0</v>
      </c>
      <c r="I58" s="81">
        <f>IF('C-MNS'!I58="NS",100,IF('C-MNS'!I58="N",10,IF('C-MNS'!I58="c",1,0)))</f>
        <v>0</v>
      </c>
      <c r="J58" s="81">
        <f>IF('C-MNS'!J58="NS",100,IF('C-MNS'!J58="N",10,IF('C-MNS'!J58="c",1,0)))</f>
        <v>0</v>
      </c>
      <c r="K58" s="81">
        <f>IF('C-MNS'!K58="NS",100,IF('C-MNS'!K58="N",10,IF('C-MNS'!K58="c",1,0)))</f>
        <v>0</v>
      </c>
      <c r="L58" s="81">
        <f>IF('C-MNS'!L58="NS",100,IF('C-MNS'!L58="N",10,IF('C-MNS'!L58="c",1,0)))</f>
        <v>0</v>
      </c>
      <c r="M58" s="81">
        <f>IF('C-MNS'!M58="NS",100,IF('C-MNS'!M58="N",10,IF('C-MNS'!M58="c",1,0)))</f>
        <v>0</v>
      </c>
      <c r="N58" s="81">
        <f>IF('C-MNS'!N58="NS",100,IF('C-MNS'!N58="N",10,IF('C-MNS'!N58="c",1,0)))</f>
        <v>0</v>
      </c>
      <c r="O58" s="81">
        <f>IF('C-MNS'!O58="NS",100,IF('C-MNS'!O58="N",10,IF('C-MNS'!O58="c",1,0)))</f>
        <v>0</v>
      </c>
      <c r="P58" s="81">
        <f>IF('C-MNS'!P58="NS",100,IF('C-MNS'!P58="N",10,IF('C-MNS'!P58="c",1,0)))</f>
        <v>0</v>
      </c>
      <c r="Q58" s="81">
        <f>IF('C-MNS'!Q58="NS",100,IF('C-MNS'!Q58="N",10,IF('C-MNS'!Q58="c",1,0)))</f>
        <v>0</v>
      </c>
      <c r="R58" s="81">
        <f>IF('C-MNS'!R58="NS",100,IF('C-MNS'!R58="N",10,IF('C-MNS'!R58="c",1,0)))</f>
        <v>0</v>
      </c>
      <c r="S58" s="81">
        <f>IF('C-MNS'!S58="NS",100,IF('C-MNS'!S58="N",10,IF('C-MNS'!S58="c",1,0)))</f>
        <v>0</v>
      </c>
      <c r="T58" s="81">
        <f>IF('C-MNS'!T58="NS",100,IF('C-MNS'!T58="N",10,IF('C-MNS'!T58="c",1,0)))</f>
        <v>0</v>
      </c>
      <c r="U58" s="81">
        <f>IF('C-MNS'!U58="NS",100,IF('C-MNS'!U58="N",10,IF('C-MNS'!U58="c",1,0)))</f>
        <v>0</v>
      </c>
      <c r="V58" s="81">
        <f>IF('C-MNS'!V58="NS",100,IF('C-MNS'!V58="N",10,IF('C-MNS'!V58="c",1,0)))</f>
        <v>0</v>
      </c>
      <c r="W58" s="81">
        <f>IF('C-MNS'!W58="NS",100,IF('C-MNS'!W58="N",10,IF('C-MNS'!W58="c",1,0)))</f>
        <v>0</v>
      </c>
      <c r="X58" s="81">
        <f>IF('C-MNS'!X58="NS",100,IF('C-MNS'!X58="N",10,IF('C-MNS'!X58="c",1,0)))</f>
        <v>0</v>
      </c>
      <c r="Y58" s="81">
        <f>IF('C-MNS'!Y58="NS",100,IF('C-MNS'!Y58="N",10,IF('C-MNS'!Y58="c",1,0)))</f>
        <v>0</v>
      </c>
      <c r="Z58" s="81">
        <f>IF('C-MNS'!Z58="NS",100,IF('C-MNS'!Z58="N",10,IF('C-MNS'!Z58="c",1,0)))</f>
        <v>0</v>
      </c>
      <c r="AA58" s="81">
        <f>IF('C-MNS'!AA58="NS",100,IF('C-MNS'!AA58="N",10,IF('C-MNS'!AA58="c",1,0)))</f>
        <v>0</v>
      </c>
      <c r="AB58" s="81">
        <f>IF('C-MNS'!AB58="NS",100,IF('C-MNS'!AB58="N",10,IF('C-MNS'!AB58="c",1,0)))</f>
        <v>0</v>
      </c>
      <c r="AC58" s="81">
        <f>IF('C-MNS'!AC58="NS",100,IF('C-MNS'!AC58="N",10,IF('C-MNS'!AC58="c",1,0)))</f>
        <v>0</v>
      </c>
      <c r="AD58" s="81">
        <f>IF('C-MNS'!AD58="NS",100,IF('C-MNS'!AD58="N",10,IF('C-MNS'!AD58="c",1,0)))</f>
        <v>0</v>
      </c>
      <c r="AE58" s="81">
        <f>IF('C-MNS'!AE58="NS",100,IF('C-MNS'!AE58="N",10,IF('C-MNS'!AE58="c",1,0)))</f>
        <v>0</v>
      </c>
      <c r="AF58" s="81">
        <f>IF('C-MNS'!AF58="NS",100,IF('C-MNS'!AF58="N",10,IF('C-MNS'!AF58="c",1,0)))</f>
        <v>0</v>
      </c>
      <c r="AG58" s="81">
        <f>IF('C-MNS'!AG58="NS",100,IF('C-MNS'!AG58="N",10,IF('C-MNS'!AG58="c",1,0)))</f>
        <v>0</v>
      </c>
      <c r="AH58" s="81">
        <f>IF('C-MNS'!AH58="NS",100,IF('C-MNS'!AH58="N",10,IF('C-MNS'!AH58="c",1,0)))</f>
        <v>0</v>
      </c>
      <c r="AI58" s="81">
        <f>IF('C-MNS'!AI58="NS",100,IF('C-MNS'!AI58="N",10,IF('C-MNS'!AI58="c",1,0)))</f>
        <v>0</v>
      </c>
      <c r="AJ58" s="81">
        <f>IF('C-MNS'!AJ58="NS",100,IF('C-MNS'!AJ58="N",10,IF('C-MNS'!AJ58="c",1,0)))</f>
        <v>0</v>
      </c>
      <c r="AK58" s="81">
        <f>IF('C-MNS'!AK58="NS",100,IF('C-MNS'!AK58="N",10,IF('C-MNS'!AK58="c",1,0)))</f>
        <v>0</v>
      </c>
      <c r="AL58" s="81">
        <f>IF('C-MNS'!AL58="NS",100,IF('C-MNS'!AL58="N",10,IF('C-MNS'!AL58="c",1,0)))</f>
        <v>0</v>
      </c>
      <c r="AM58" s="81">
        <f>IF('C-MNS'!AM58="NS",100,IF('C-MNS'!AM58="N",10,IF('C-MNS'!AM58="c",1,0)))</f>
        <v>0</v>
      </c>
      <c r="AN58" s="81">
        <f>IF('C-MNS'!AN58="NS",100,IF('C-MNS'!AN58="N",10,IF('C-MNS'!AN58="c",1,0)))</f>
        <v>0</v>
      </c>
      <c r="AO58" s="81">
        <f>IF('C-MNS'!AO58="NS",100,IF('C-MNS'!AO58="N",10,IF('C-MNS'!AO58="c",1,0)))</f>
        <v>0</v>
      </c>
      <c r="AP58" s="81">
        <f>IF('C-MNS'!AP58="NS",100,IF('C-MNS'!AP58="N",10,IF('C-MNS'!AP58="c",1,0)))</f>
        <v>0</v>
      </c>
      <c r="AQ58" s="81">
        <f>IF('C-MNS'!AQ58="NS",100,IF('C-MNS'!AQ58="N",10,IF('C-MNS'!AQ58="c",1,0)))</f>
        <v>0</v>
      </c>
      <c r="AR58" s="81">
        <f>IF('C-MNS'!AR58="NS",100,IF('C-MNS'!AR58="N",10,IF('C-MNS'!AR58="c",1,0)))</f>
        <v>0</v>
      </c>
      <c r="AS58" s="81">
        <f>IF('C-MNS'!AS58="NS",100,IF('C-MNS'!AS58="N",10,IF('C-MNS'!AS58="c",1,0)))</f>
        <v>0</v>
      </c>
      <c r="AT58" s="81">
        <f>IF('C-MNS'!AT58="NS",100,IF('C-MNS'!AT58="N",10,IF('C-MNS'!AT58="c",1,0)))</f>
        <v>0</v>
      </c>
      <c r="AU58" s="81">
        <f>IF('C-MNS'!AU58="NS",100,IF('C-MNS'!AU58="N",10,IF('C-MNS'!AU58="c",1,0)))</f>
        <v>0</v>
      </c>
      <c r="AV58" s="81">
        <f>IF('C-MNS'!AV58="NS",100,IF('C-MNS'!AV58="N",10,IF('C-MNS'!AV58="c",1,0)))</f>
        <v>1</v>
      </c>
      <c r="AW58" s="81">
        <f>IF('C-MNS'!AW58="NS",100,IF('C-MNS'!AW58="N",10,IF('C-MNS'!AW58="c",1,0)))</f>
        <v>0</v>
      </c>
      <c r="AX58" s="81">
        <f>IF('C-MNS'!AX58="NS",100,IF('C-MNS'!AX58="N",10,IF('C-MNS'!AX58="c",1,0)))</f>
        <v>0</v>
      </c>
      <c r="AY58" s="81">
        <f>IF('C-MNS'!AY58="NS",100,IF('C-MNS'!AY58="N",10,IF('C-MNS'!AY58="c",1,0)))</f>
        <v>0</v>
      </c>
      <c r="AZ58" s="91">
        <f t="shared" si="3"/>
        <v>1</v>
      </c>
      <c r="BA58" s="91">
        <f t="shared" si="0"/>
        <v>0</v>
      </c>
      <c r="BB58" s="91">
        <f t="shared" si="1"/>
        <v>0</v>
      </c>
      <c r="BC58" s="91">
        <f t="shared" si="2"/>
        <v>1</v>
      </c>
    </row>
    <row r="59" spans="1:55" ht="15.75" customHeight="1">
      <c r="A59" s="525"/>
      <c r="B59" s="458"/>
      <c r="C59" s="458"/>
      <c r="D59" s="519"/>
      <c r="E59" s="83" t="s">
        <v>377</v>
      </c>
      <c r="F59" s="8" t="s">
        <v>448</v>
      </c>
      <c r="G59" s="81">
        <f>IF('C-MNS'!G59="NS",100,IF('C-MNS'!G59="N",10,IF('C-MNS'!G59="c",1,0)))</f>
        <v>0</v>
      </c>
      <c r="H59" s="81">
        <f>IF('C-MNS'!H59="NS",100,IF('C-MNS'!H59="N",10,IF('C-MNS'!H59="c",1,0)))</f>
        <v>0</v>
      </c>
      <c r="I59" s="81">
        <f>IF('C-MNS'!I59="NS",100,IF('C-MNS'!I59="N",10,IF('C-MNS'!I59="c",1,0)))</f>
        <v>0</v>
      </c>
      <c r="J59" s="81">
        <f>IF('C-MNS'!J59="NS",100,IF('C-MNS'!J59="N",10,IF('C-MNS'!J59="c",1,0)))</f>
        <v>0</v>
      </c>
      <c r="K59" s="81">
        <f>IF('C-MNS'!K59="NS",100,IF('C-MNS'!K59="N",10,IF('C-MNS'!K59="c",1,0)))</f>
        <v>0</v>
      </c>
      <c r="L59" s="81">
        <f>IF('C-MNS'!L59="NS",100,IF('C-MNS'!L59="N",10,IF('C-MNS'!L59="c",1,0)))</f>
        <v>0</v>
      </c>
      <c r="M59" s="81">
        <f>IF('C-MNS'!M59="NS",100,IF('C-MNS'!M59="N",10,IF('C-MNS'!M59="c",1,0)))</f>
        <v>0</v>
      </c>
      <c r="N59" s="81">
        <f>IF('C-MNS'!N59="NS",100,IF('C-MNS'!N59="N",10,IF('C-MNS'!N59="c",1,0)))</f>
        <v>0</v>
      </c>
      <c r="O59" s="81">
        <f>IF('C-MNS'!O59="NS",100,IF('C-MNS'!O59="N",10,IF('C-MNS'!O59="c",1,0)))</f>
        <v>0</v>
      </c>
      <c r="P59" s="81">
        <f>IF('C-MNS'!P59="NS",100,IF('C-MNS'!P59="N",10,IF('C-MNS'!P59="c",1,0)))</f>
        <v>0</v>
      </c>
      <c r="Q59" s="81">
        <f>IF('C-MNS'!Q59="NS",100,IF('C-MNS'!Q59="N",10,IF('C-MNS'!Q59="c",1,0)))</f>
        <v>0</v>
      </c>
      <c r="R59" s="81">
        <f>IF('C-MNS'!R59="NS",100,IF('C-MNS'!R59="N",10,IF('C-MNS'!R59="c",1,0)))</f>
        <v>0</v>
      </c>
      <c r="S59" s="81">
        <f>IF('C-MNS'!S59="NS",100,IF('C-MNS'!S59="N",10,IF('C-MNS'!S59="c",1,0)))</f>
        <v>0</v>
      </c>
      <c r="T59" s="81">
        <f>IF('C-MNS'!T59="NS",100,IF('C-MNS'!T59="N",10,IF('C-MNS'!T59="c",1,0)))</f>
        <v>0</v>
      </c>
      <c r="U59" s="81">
        <f>IF('C-MNS'!U59="NS",100,IF('C-MNS'!U59="N",10,IF('C-MNS'!U59="c",1,0)))</f>
        <v>0</v>
      </c>
      <c r="V59" s="81">
        <f>IF('C-MNS'!V59="NS",100,IF('C-MNS'!V59="N",10,IF('C-MNS'!V59="c",1,0)))</f>
        <v>0</v>
      </c>
      <c r="W59" s="81">
        <f>IF('C-MNS'!W59="NS",100,IF('C-MNS'!W59="N",10,IF('C-MNS'!W59="c",1,0)))</f>
        <v>0</v>
      </c>
      <c r="X59" s="81">
        <f>IF('C-MNS'!X59="NS",100,IF('C-MNS'!X59="N",10,IF('C-MNS'!X59="c",1,0)))</f>
        <v>0</v>
      </c>
      <c r="Y59" s="81">
        <f>IF('C-MNS'!Y59="NS",100,IF('C-MNS'!Y59="N",10,IF('C-MNS'!Y59="c",1,0)))</f>
        <v>0</v>
      </c>
      <c r="Z59" s="81">
        <f>IF('C-MNS'!Z59="NS",100,IF('C-MNS'!Z59="N",10,IF('C-MNS'!Z59="c",1,0)))</f>
        <v>0</v>
      </c>
      <c r="AA59" s="81">
        <f>IF('C-MNS'!AA59="NS",100,IF('C-MNS'!AA59="N",10,IF('C-MNS'!AA59="c",1,0)))</f>
        <v>0</v>
      </c>
      <c r="AB59" s="81">
        <f>IF('C-MNS'!AB59="NS",100,IF('C-MNS'!AB59="N",10,IF('C-MNS'!AB59="c",1,0)))</f>
        <v>0</v>
      </c>
      <c r="AC59" s="81">
        <f>IF('C-MNS'!AC59="NS",100,IF('C-MNS'!AC59="N",10,IF('C-MNS'!AC59="c",1,0)))</f>
        <v>0</v>
      </c>
      <c r="AD59" s="81">
        <f>IF('C-MNS'!AD59="NS",100,IF('C-MNS'!AD59="N",10,IF('C-MNS'!AD59="c",1,0)))</f>
        <v>0</v>
      </c>
      <c r="AE59" s="81">
        <f>IF('C-MNS'!AE59="NS",100,IF('C-MNS'!AE59="N",10,IF('C-MNS'!AE59="c",1,0)))</f>
        <v>0</v>
      </c>
      <c r="AF59" s="81">
        <f>IF('C-MNS'!AF59="NS",100,IF('C-MNS'!AF59="N",10,IF('C-MNS'!AF59="c",1,0)))</f>
        <v>0</v>
      </c>
      <c r="AG59" s="81">
        <f>IF('C-MNS'!AG59="NS",100,IF('C-MNS'!AG59="N",10,IF('C-MNS'!AG59="c",1,0)))</f>
        <v>0</v>
      </c>
      <c r="AH59" s="81">
        <f>IF('C-MNS'!AH59="NS",100,IF('C-MNS'!AH59="N",10,IF('C-MNS'!AH59="c",1,0)))</f>
        <v>0</v>
      </c>
      <c r="AI59" s="81">
        <f>IF('C-MNS'!AI59="NS",100,IF('C-MNS'!AI59="N",10,IF('C-MNS'!AI59="c",1,0)))</f>
        <v>0</v>
      </c>
      <c r="AJ59" s="81">
        <f>IF('C-MNS'!AJ59="NS",100,IF('C-MNS'!AJ59="N",10,IF('C-MNS'!AJ59="c",1,0)))</f>
        <v>0</v>
      </c>
      <c r="AK59" s="81">
        <f>IF('C-MNS'!AK59="NS",100,IF('C-MNS'!AK59="N",10,IF('C-MNS'!AK59="c",1,0)))</f>
        <v>0</v>
      </c>
      <c r="AL59" s="81">
        <f>IF('C-MNS'!AL59="NS",100,IF('C-MNS'!AL59="N",10,IF('C-MNS'!AL59="c",1,0)))</f>
        <v>0</v>
      </c>
      <c r="AM59" s="81">
        <f>IF('C-MNS'!AM59="NS",100,IF('C-MNS'!AM59="N",10,IF('C-MNS'!AM59="c",1,0)))</f>
        <v>0</v>
      </c>
      <c r="AN59" s="81">
        <f>IF('C-MNS'!AN59="NS",100,IF('C-MNS'!AN59="N",10,IF('C-MNS'!AN59="c",1,0)))</f>
        <v>0</v>
      </c>
      <c r="AO59" s="81">
        <f>IF('C-MNS'!AO59="NS",100,IF('C-MNS'!AO59="N",10,IF('C-MNS'!AO59="c",1,0)))</f>
        <v>0</v>
      </c>
      <c r="AP59" s="81">
        <f>IF('C-MNS'!AP59="NS",100,IF('C-MNS'!AP59="N",10,IF('C-MNS'!AP59="c",1,0)))</f>
        <v>0</v>
      </c>
      <c r="AQ59" s="81">
        <f>IF('C-MNS'!AQ59="NS",100,IF('C-MNS'!AQ59="N",10,IF('C-MNS'!AQ59="c",1,0)))</f>
        <v>0</v>
      </c>
      <c r="AR59" s="81">
        <f>IF('C-MNS'!AR59="NS",100,IF('C-MNS'!AR59="N",10,IF('C-MNS'!AR59="c",1,0)))</f>
        <v>0</v>
      </c>
      <c r="AS59" s="81">
        <f>IF('C-MNS'!AS59="NS",100,IF('C-MNS'!AS59="N",10,IF('C-MNS'!AS59="c",1,0)))</f>
        <v>0</v>
      </c>
      <c r="AT59" s="81">
        <f>IF('C-MNS'!AT59="NS",100,IF('C-MNS'!AT59="N",10,IF('C-MNS'!AT59="c",1,0)))</f>
        <v>0</v>
      </c>
      <c r="AU59" s="81">
        <f>IF('C-MNS'!AU59="NS",100,IF('C-MNS'!AU59="N",10,IF('C-MNS'!AU59="c",1,0)))</f>
        <v>0</v>
      </c>
      <c r="AV59" s="81">
        <f>IF('C-MNS'!AV59="NS",100,IF('C-MNS'!AV59="N",10,IF('C-MNS'!AV59="c",1,0)))</f>
        <v>1</v>
      </c>
      <c r="AW59" s="81">
        <f>IF('C-MNS'!AW59="NS",100,IF('C-MNS'!AW59="N",10,IF('C-MNS'!AW59="c",1,0)))</f>
        <v>0</v>
      </c>
      <c r="AX59" s="81">
        <f>IF('C-MNS'!AX59="NS",100,IF('C-MNS'!AX59="N",10,IF('C-MNS'!AX59="c",1,0)))</f>
        <v>0</v>
      </c>
      <c r="AY59" s="81">
        <f>IF('C-MNS'!AY59="NS",100,IF('C-MNS'!AY59="N",10,IF('C-MNS'!AY59="c",1,0)))</f>
        <v>0</v>
      </c>
      <c r="AZ59" s="91">
        <f t="shared" si="3"/>
        <v>1</v>
      </c>
      <c r="BA59" s="91">
        <f t="shared" si="0"/>
        <v>0</v>
      </c>
      <c r="BB59" s="91">
        <f t="shared" si="1"/>
        <v>0</v>
      </c>
      <c r="BC59" s="91">
        <f t="shared" si="2"/>
        <v>1</v>
      </c>
    </row>
    <row r="60" spans="1:55" ht="15.75" customHeight="1">
      <c r="A60" s="525"/>
      <c r="B60" s="521" t="s">
        <v>340</v>
      </c>
      <c r="C60" s="521" t="s">
        <v>449</v>
      </c>
      <c r="D60" s="520" t="s">
        <v>450</v>
      </c>
      <c r="E60" s="93" t="s">
        <v>373</v>
      </c>
      <c r="F60" s="27" t="s">
        <v>451</v>
      </c>
      <c r="G60" s="81">
        <f>IF('C-MNS'!G60="NS",100,IF('C-MNS'!G60="N",10,IF('C-MNS'!G60="c",1,0)))</f>
        <v>0</v>
      </c>
      <c r="H60" s="81">
        <f>IF('C-MNS'!H60="NS",100,IF('C-MNS'!H60="N",10,IF('C-MNS'!H60="c",1,0)))</f>
        <v>0</v>
      </c>
      <c r="I60" s="81">
        <f>IF('C-MNS'!I60="NS",100,IF('C-MNS'!I60="N",10,IF('C-MNS'!I60="c",1,0)))</f>
        <v>0</v>
      </c>
      <c r="J60" s="81">
        <f>IF('C-MNS'!J60="NS",100,IF('C-MNS'!J60="N",10,IF('C-MNS'!J60="c",1,0)))</f>
        <v>0</v>
      </c>
      <c r="K60" s="81">
        <f>IF('C-MNS'!K60="NS",100,IF('C-MNS'!K60="N",10,IF('C-MNS'!K60="c",1,0)))</f>
        <v>0</v>
      </c>
      <c r="L60" s="81">
        <f>IF('C-MNS'!L60="NS",100,IF('C-MNS'!L60="N",10,IF('C-MNS'!L60="c",1,0)))</f>
        <v>0</v>
      </c>
      <c r="M60" s="81">
        <f>IF('C-MNS'!M60="NS",100,IF('C-MNS'!M60="N",10,IF('C-MNS'!M60="c",1,0)))</f>
        <v>0</v>
      </c>
      <c r="N60" s="81">
        <f>IF('C-MNS'!N60="NS",100,IF('C-MNS'!N60="N",10,IF('C-MNS'!N60="c",1,0)))</f>
        <v>0</v>
      </c>
      <c r="O60" s="81">
        <f>IF('C-MNS'!O60="NS",100,IF('C-MNS'!O60="N",10,IF('C-MNS'!O60="c",1,0)))</f>
        <v>0</v>
      </c>
      <c r="P60" s="81">
        <f>IF('C-MNS'!P60="NS",100,IF('C-MNS'!P60="N",10,IF('C-MNS'!P60="c",1,0)))</f>
        <v>0</v>
      </c>
      <c r="Q60" s="81">
        <f>IF('C-MNS'!Q60="NS",100,IF('C-MNS'!Q60="N",10,IF('C-MNS'!Q60="c",1,0)))</f>
        <v>0</v>
      </c>
      <c r="R60" s="81">
        <f>IF('C-MNS'!R60="NS",100,IF('C-MNS'!R60="N",10,IF('C-MNS'!R60="c",1,0)))</f>
        <v>0</v>
      </c>
      <c r="S60" s="81">
        <f>IF('C-MNS'!S60="NS",100,IF('C-MNS'!S60="N",10,IF('C-MNS'!S60="c",1,0)))</f>
        <v>0</v>
      </c>
      <c r="T60" s="81">
        <f>IF('C-MNS'!T60="NS",100,IF('C-MNS'!T60="N",10,IF('C-MNS'!T60="c",1,0)))</f>
        <v>0</v>
      </c>
      <c r="U60" s="81">
        <f>IF('C-MNS'!U60="NS",100,IF('C-MNS'!U60="N",10,IF('C-MNS'!U60="c",1,0)))</f>
        <v>0</v>
      </c>
      <c r="V60" s="81">
        <f>IF('C-MNS'!V60="NS",100,IF('C-MNS'!V60="N",10,IF('C-MNS'!V60="c",1,0)))</f>
        <v>0</v>
      </c>
      <c r="W60" s="81">
        <f>IF('C-MNS'!W60="NS",100,IF('C-MNS'!W60="N",10,IF('C-MNS'!W60="c",1,0)))</f>
        <v>0</v>
      </c>
      <c r="X60" s="81">
        <f>IF('C-MNS'!X60="NS",100,IF('C-MNS'!X60="N",10,IF('C-MNS'!X60="c",1,0)))</f>
        <v>0</v>
      </c>
      <c r="Y60" s="81">
        <f>IF('C-MNS'!Y60="NS",100,IF('C-MNS'!Y60="N",10,IF('C-MNS'!Y60="c",1,0)))</f>
        <v>0</v>
      </c>
      <c r="Z60" s="81">
        <f>IF('C-MNS'!Z60="NS",100,IF('C-MNS'!Z60="N",10,IF('C-MNS'!Z60="c",1,0)))</f>
        <v>0</v>
      </c>
      <c r="AA60" s="81">
        <f>IF('C-MNS'!AA60="NS",100,IF('C-MNS'!AA60="N",10,IF('C-MNS'!AA60="c",1,0)))</f>
        <v>0</v>
      </c>
      <c r="AB60" s="81">
        <f>IF('C-MNS'!AB60="NS",100,IF('C-MNS'!AB60="N",10,IF('C-MNS'!AB60="c",1,0)))</f>
        <v>0</v>
      </c>
      <c r="AC60" s="81">
        <f>IF('C-MNS'!AC60="NS",100,IF('C-MNS'!AC60="N",10,IF('C-MNS'!AC60="c",1,0)))</f>
        <v>0</v>
      </c>
      <c r="AD60" s="81">
        <f>IF('C-MNS'!AD60="NS",100,IF('C-MNS'!AD60="N",10,IF('C-MNS'!AD60="c",1,0)))</f>
        <v>0</v>
      </c>
      <c r="AE60" s="81">
        <f>IF('C-MNS'!AE60="NS",100,IF('C-MNS'!AE60="N",10,IF('C-MNS'!AE60="c",1,0)))</f>
        <v>0</v>
      </c>
      <c r="AF60" s="81">
        <f>IF('C-MNS'!AF60="NS",100,IF('C-MNS'!AF60="N",10,IF('C-MNS'!AF60="c",1,0)))</f>
        <v>0</v>
      </c>
      <c r="AG60" s="81">
        <f>IF('C-MNS'!AG60="NS",100,IF('C-MNS'!AG60="N",10,IF('C-MNS'!AG60="c",1,0)))</f>
        <v>0</v>
      </c>
      <c r="AH60" s="81">
        <f>IF('C-MNS'!AH60="NS",100,IF('C-MNS'!AH60="N",10,IF('C-MNS'!AH60="c",1,0)))</f>
        <v>0</v>
      </c>
      <c r="AI60" s="81">
        <f>IF('C-MNS'!AI60="NS",100,IF('C-MNS'!AI60="N",10,IF('C-MNS'!AI60="c",1,0)))</f>
        <v>0</v>
      </c>
      <c r="AJ60" s="81">
        <f>IF('C-MNS'!AJ60="NS",100,IF('C-MNS'!AJ60="N",10,IF('C-MNS'!AJ60="c",1,0)))</f>
        <v>0</v>
      </c>
      <c r="AK60" s="81">
        <f>IF('C-MNS'!AK60="NS",100,IF('C-MNS'!AK60="N",10,IF('C-MNS'!AK60="c",1,0)))</f>
        <v>0</v>
      </c>
      <c r="AL60" s="81">
        <f>IF('C-MNS'!AL60="NS",100,IF('C-MNS'!AL60="N",10,IF('C-MNS'!AL60="c",1,0)))</f>
        <v>0</v>
      </c>
      <c r="AM60" s="81">
        <f>IF('C-MNS'!AM60="NS",100,IF('C-MNS'!AM60="N",10,IF('C-MNS'!AM60="c",1,0)))</f>
        <v>0</v>
      </c>
      <c r="AN60" s="81">
        <f>IF('C-MNS'!AN60="NS",100,IF('C-MNS'!AN60="N",10,IF('C-MNS'!AN60="c",1,0)))</f>
        <v>0</v>
      </c>
      <c r="AO60" s="81">
        <f>IF('C-MNS'!AO60="NS",100,IF('C-MNS'!AO60="N",10,IF('C-MNS'!AO60="c",1,0)))</f>
        <v>0</v>
      </c>
      <c r="AP60" s="81">
        <f>IF('C-MNS'!AP60="NS",100,IF('C-MNS'!AP60="N",10,IF('C-MNS'!AP60="c",1,0)))</f>
        <v>0</v>
      </c>
      <c r="AQ60" s="81">
        <f>IF('C-MNS'!AQ60="NS",100,IF('C-MNS'!AQ60="N",10,IF('C-MNS'!AQ60="c",1,0)))</f>
        <v>0</v>
      </c>
      <c r="AR60" s="81">
        <f>IF('C-MNS'!AR60="NS",100,IF('C-MNS'!AR60="N",10,IF('C-MNS'!AR60="c",1,0)))</f>
        <v>0</v>
      </c>
      <c r="AS60" s="81">
        <f>IF('C-MNS'!AS60="NS",100,IF('C-MNS'!AS60="N",10,IF('C-MNS'!AS60="c",1,0)))</f>
        <v>0</v>
      </c>
      <c r="AT60" s="81">
        <f>IF('C-MNS'!AT60="NS",100,IF('C-MNS'!AT60="N",10,IF('C-MNS'!AT60="c",1,0)))</f>
        <v>100</v>
      </c>
      <c r="AU60" s="81">
        <f>IF('C-MNS'!AU60="NS",100,IF('C-MNS'!AU60="N",10,IF('C-MNS'!AU60="c",1,0)))</f>
        <v>0</v>
      </c>
      <c r="AV60" s="81">
        <f>IF('C-MNS'!AV60="NS",100,IF('C-MNS'!AV60="N",10,IF('C-MNS'!AV60="c",1,0)))</f>
        <v>0</v>
      </c>
      <c r="AW60" s="81">
        <f>IF('C-MNS'!AW60="NS",100,IF('C-MNS'!AW60="N",10,IF('C-MNS'!AW60="c",1,0)))</f>
        <v>0</v>
      </c>
      <c r="AX60" s="81">
        <f>IF('C-MNS'!AX60="NS",100,IF('C-MNS'!AX60="N",10,IF('C-MNS'!AX60="c",1,0)))</f>
        <v>0</v>
      </c>
      <c r="AY60" s="81">
        <f>IF('C-MNS'!AY60="NS",100,IF('C-MNS'!AY60="N",10,IF('C-MNS'!AY60="c",1,0)))</f>
        <v>0</v>
      </c>
      <c r="AZ60" s="91">
        <f t="shared" si="3"/>
        <v>100</v>
      </c>
      <c r="BA60" s="91">
        <f t="shared" si="0"/>
        <v>1</v>
      </c>
      <c r="BB60" s="91">
        <f t="shared" si="1"/>
        <v>0</v>
      </c>
      <c r="BC60" s="91">
        <f t="shared" si="2"/>
        <v>0</v>
      </c>
    </row>
    <row r="61" spans="1:55" ht="15.75" customHeight="1">
      <c r="A61" s="525"/>
      <c r="B61" s="457"/>
      <c r="C61" s="457"/>
      <c r="D61" s="516"/>
      <c r="E61" s="93" t="s">
        <v>375</v>
      </c>
      <c r="F61" s="27" t="s">
        <v>452</v>
      </c>
      <c r="G61" s="81">
        <f>IF('C-MNS'!G61="NS",100,IF('C-MNS'!G61="N",10,IF('C-MNS'!G61="c",1,0)))</f>
        <v>0</v>
      </c>
      <c r="H61" s="81">
        <f>IF('C-MNS'!H61="NS",100,IF('C-MNS'!H61="N",10,IF('C-MNS'!H61="c",1,0)))</f>
        <v>0</v>
      </c>
      <c r="I61" s="81">
        <f>IF('C-MNS'!I61="NS",100,IF('C-MNS'!I61="N",10,IF('C-MNS'!I61="c",1,0)))</f>
        <v>0</v>
      </c>
      <c r="J61" s="81">
        <f>IF('C-MNS'!J61="NS",100,IF('C-MNS'!J61="N",10,IF('C-MNS'!J61="c",1,0)))</f>
        <v>0</v>
      </c>
      <c r="K61" s="81">
        <f>IF('C-MNS'!K61="NS",100,IF('C-MNS'!K61="N",10,IF('C-MNS'!K61="c",1,0)))</f>
        <v>0</v>
      </c>
      <c r="L61" s="81">
        <f>IF('C-MNS'!L61="NS",100,IF('C-MNS'!L61="N",10,IF('C-MNS'!L61="c",1,0)))</f>
        <v>0</v>
      </c>
      <c r="M61" s="81">
        <f>IF('C-MNS'!M61="NS",100,IF('C-MNS'!M61="N",10,IF('C-MNS'!M61="c",1,0)))</f>
        <v>0</v>
      </c>
      <c r="N61" s="81">
        <f>IF('C-MNS'!N61="NS",100,IF('C-MNS'!N61="N",10,IF('C-MNS'!N61="c",1,0)))</f>
        <v>0</v>
      </c>
      <c r="O61" s="81">
        <f>IF('C-MNS'!O61="NS",100,IF('C-MNS'!O61="N",10,IF('C-MNS'!O61="c",1,0)))</f>
        <v>0</v>
      </c>
      <c r="P61" s="81">
        <f>IF('C-MNS'!P61="NS",100,IF('C-MNS'!P61="N",10,IF('C-MNS'!P61="c",1,0)))</f>
        <v>0</v>
      </c>
      <c r="Q61" s="81">
        <f>IF('C-MNS'!Q61="NS",100,IF('C-MNS'!Q61="N",10,IF('C-MNS'!Q61="c",1,0)))</f>
        <v>0</v>
      </c>
      <c r="R61" s="81">
        <f>IF('C-MNS'!R61="NS",100,IF('C-MNS'!R61="N",10,IF('C-MNS'!R61="c",1,0)))</f>
        <v>0</v>
      </c>
      <c r="S61" s="81">
        <f>IF('C-MNS'!S61="NS",100,IF('C-MNS'!S61="N",10,IF('C-MNS'!S61="c",1,0)))</f>
        <v>0</v>
      </c>
      <c r="T61" s="81">
        <f>IF('C-MNS'!T61="NS",100,IF('C-MNS'!T61="N",10,IF('C-MNS'!T61="c",1,0)))</f>
        <v>0</v>
      </c>
      <c r="U61" s="81">
        <f>IF('C-MNS'!U61="NS",100,IF('C-MNS'!U61="N",10,IF('C-MNS'!U61="c",1,0)))</f>
        <v>0</v>
      </c>
      <c r="V61" s="81">
        <f>IF('C-MNS'!V61="NS",100,IF('C-MNS'!V61="N",10,IF('C-MNS'!V61="c",1,0)))</f>
        <v>0</v>
      </c>
      <c r="W61" s="81">
        <f>IF('C-MNS'!W61="NS",100,IF('C-MNS'!W61="N",10,IF('C-MNS'!W61="c",1,0)))</f>
        <v>0</v>
      </c>
      <c r="X61" s="81">
        <f>IF('C-MNS'!X61="NS",100,IF('C-MNS'!X61="N",10,IF('C-MNS'!X61="c",1,0)))</f>
        <v>0</v>
      </c>
      <c r="Y61" s="81">
        <f>IF('C-MNS'!Y61="NS",100,IF('C-MNS'!Y61="N",10,IF('C-MNS'!Y61="c",1,0)))</f>
        <v>0</v>
      </c>
      <c r="Z61" s="81">
        <f>IF('C-MNS'!Z61="NS",100,IF('C-MNS'!Z61="N",10,IF('C-MNS'!Z61="c",1,0)))</f>
        <v>0</v>
      </c>
      <c r="AA61" s="81">
        <f>IF('C-MNS'!AA61="NS",100,IF('C-MNS'!AA61="N",10,IF('C-MNS'!AA61="c",1,0)))</f>
        <v>0</v>
      </c>
      <c r="AB61" s="81">
        <f>IF('C-MNS'!AB61="NS",100,IF('C-MNS'!AB61="N",10,IF('C-MNS'!AB61="c",1,0)))</f>
        <v>0</v>
      </c>
      <c r="AC61" s="81">
        <f>IF('C-MNS'!AC61="NS",100,IF('C-MNS'!AC61="N",10,IF('C-MNS'!AC61="c",1,0)))</f>
        <v>0</v>
      </c>
      <c r="AD61" s="81">
        <f>IF('C-MNS'!AD61="NS",100,IF('C-MNS'!AD61="N",10,IF('C-MNS'!AD61="c",1,0)))</f>
        <v>0</v>
      </c>
      <c r="AE61" s="81">
        <f>IF('C-MNS'!AE61="NS",100,IF('C-MNS'!AE61="N",10,IF('C-MNS'!AE61="c",1,0)))</f>
        <v>0</v>
      </c>
      <c r="AF61" s="81">
        <f>IF('C-MNS'!AF61="NS",100,IF('C-MNS'!AF61="N",10,IF('C-MNS'!AF61="c",1,0)))</f>
        <v>0</v>
      </c>
      <c r="AG61" s="81">
        <f>IF('C-MNS'!AG61="NS",100,IF('C-MNS'!AG61="N",10,IF('C-MNS'!AG61="c",1,0)))</f>
        <v>0</v>
      </c>
      <c r="AH61" s="81">
        <f>IF('C-MNS'!AH61="NS",100,IF('C-MNS'!AH61="N",10,IF('C-MNS'!AH61="c",1,0)))</f>
        <v>0</v>
      </c>
      <c r="AI61" s="81">
        <f>IF('C-MNS'!AI61="NS",100,IF('C-MNS'!AI61="N",10,IF('C-MNS'!AI61="c",1,0)))</f>
        <v>0</v>
      </c>
      <c r="AJ61" s="81">
        <f>IF('C-MNS'!AJ61="NS",100,IF('C-MNS'!AJ61="N",10,IF('C-MNS'!AJ61="c",1,0)))</f>
        <v>0</v>
      </c>
      <c r="AK61" s="81">
        <f>IF('C-MNS'!AK61="NS",100,IF('C-MNS'!AK61="N",10,IF('C-MNS'!AK61="c",1,0)))</f>
        <v>0</v>
      </c>
      <c r="AL61" s="81">
        <f>IF('C-MNS'!AL61="NS",100,IF('C-MNS'!AL61="N",10,IF('C-MNS'!AL61="c",1,0)))</f>
        <v>0</v>
      </c>
      <c r="AM61" s="81">
        <f>IF('C-MNS'!AM61="NS",100,IF('C-MNS'!AM61="N",10,IF('C-MNS'!AM61="c",1,0)))</f>
        <v>0</v>
      </c>
      <c r="AN61" s="81">
        <f>IF('C-MNS'!AN61="NS",100,IF('C-MNS'!AN61="N",10,IF('C-MNS'!AN61="c",1,0)))</f>
        <v>0</v>
      </c>
      <c r="AO61" s="81">
        <f>IF('C-MNS'!AO61="NS",100,IF('C-MNS'!AO61="N",10,IF('C-MNS'!AO61="c",1,0)))</f>
        <v>0</v>
      </c>
      <c r="AP61" s="81">
        <f>IF('C-MNS'!AP61="NS",100,IF('C-MNS'!AP61="N",10,IF('C-MNS'!AP61="c",1,0)))</f>
        <v>0</v>
      </c>
      <c r="AQ61" s="81">
        <f>IF('C-MNS'!AQ61="NS",100,IF('C-MNS'!AQ61="N",10,IF('C-MNS'!AQ61="c",1,0)))</f>
        <v>0</v>
      </c>
      <c r="AR61" s="81">
        <f>IF('C-MNS'!AR61="NS",100,IF('C-MNS'!AR61="N",10,IF('C-MNS'!AR61="c",1,0)))</f>
        <v>0</v>
      </c>
      <c r="AS61" s="81">
        <f>IF('C-MNS'!AS61="NS",100,IF('C-MNS'!AS61="N",10,IF('C-MNS'!AS61="c",1,0)))</f>
        <v>0</v>
      </c>
      <c r="AT61" s="81">
        <f>IF('C-MNS'!AT61="NS",100,IF('C-MNS'!AT61="N",10,IF('C-MNS'!AT61="c",1,0)))</f>
        <v>0</v>
      </c>
      <c r="AU61" s="81">
        <f>IF('C-MNS'!AU61="NS",100,IF('C-MNS'!AU61="N",10,IF('C-MNS'!AU61="c",1,0)))</f>
        <v>100</v>
      </c>
      <c r="AV61" s="81">
        <f>IF('C-MNS'!AV61="NS",100,IF('C-MNS'!AV61="N",10,IF('C-MNS'!AV61="c",1,0)))</f>
        <v>0</v>
      </c>
      <c r="AW61" s="81">
        <f>IF('C-MNS'!AW61="NS",100,IF('C-MNS'!AW61="N",10,IF('C-MNS'!AW61="c",1,0)))</f>
        <v>0</v>
      </c>
      <c r="AX61" s="81">
        <f>IF('C-MNS'!AX61="NS",100,IF('C-MNS'!AX61="N",10,IF('C-MNS'!AX61="c",1,0)))</f>
        <v>0</v>
      </c>
      <c r="AY61" s="81">
        <f>IF('C-MNS'!AY61="NS",100,IF('C-MNS'!AY61="N",10,IF('C-MNS'!AY61="c",1,0)))</f>
        <v>0</v>
      </c>
      <c r="AZ61" s="91">
        <f t="shared" si="3"/>
        <v>100</v>
      </c>
      <c r="BA61" s="91">
        <f t="shared" si="0"/>
        <v>1</v>
      </c>
      <c r="BB61" s="91">
        <f t="shared" si="1"/>
        <v>0</v>
      </c>
      <c r="BC61" s="91">
        <f t="shared" si="2"/>
        <v>0</v>
      </c>
    </row>
    <row r="62" spans="1:55" ht="15.75" customHeight="1">
      <c r="A62" s="525"/>
      <c r="B62" s="457"/>
      <c r="C62" s="458"/>
      <c r="D62" s="519"/>
      <c r="E62" s="96" t="s">
        <v>377</v>
      </c>
      <c r="F62" s="23" t="s">
        <v>453</v>
      </c>
      <c r="G62" s="81">
        <f>IF('C-MNS'!G62="NS",100,IF('C-MNS'!G62="N",10,IF('C-MNS'!G62="c",1,0)))</f>
        <v>0</v>
      </c>
      <c r="H62" s="81">
        <f>IF('C-MNS'!H62="NS",100,IF('C-MNS'!H62="N",10,IF('C-MNS'!H62="c",1,0)))</f>
        <v>0</v>
      </c>
      <c r="I62" s="81">
        <f>IF('C-MNS'!I62="NS",100,IF('C-MNS'!I62="N",10,IF('C-MNS'!I62="c",1,0)))</f>
        <v>0</v>
      </c>
      <c r="J62" s="81">
        <f>IF('C-MNS'!J62="NS",100,IF('C-MNS'!J62="N",10,IF('C-MNS'!J62="c",1,0)))</f>
        <v>0</v>
      </c>
      <c r="K62" s="81">
        <f>IF('C-MNS'!K62="NS",100,IF('C-MNS'!K62="N",10,IF('C-MNS'!K62="c",1,0)))</f>
        <v>0</v>
      </c>
      <c r="L62" s="81">
        <f>IF('C-MNS'!L62="NS",100,IF('C-MNS'!L62="N",10,IF('C-MNS'!L62="c",1,0)))</f>
        <v>0</v>
      </c>
      <c r="M62" s="81">
        <f>IF('C-MNS'!M62="NS",100,IF('C-MNS'!M62="N",10,IF('C-MNS'!M62="c",1,0)))</f>
        <v>0</v>
      </c>
      <c r="N62" s="81">
        <f>IF('C-MNS'!N62="NS",100,IF('C-MNS'!N62="N",10,IF('C-MNS'!N62="c",1,0)))</f>
        <v>0</v>
      </c>
      <c r="O62" s="81">
        <f>IF('C-MNS'!O62="NS",100,IF('C-MNS'!O62="N",10,IF('C-MNS'!O62="c",1,0)))</f>
        <v>0</v>
      </c>
      <c r="P62" s="81">
        <f>IF('C-MNS'!P62="NS",100,IF('C-MNS'!P62="N",10,IF('C-MNS'!P62="c",1,0)))</f>
        <v>0</v>
      </c>
      <c r="Q62" s="81">
        <f>IF('C-MNS'!Q62="NS",100,IF('C-MNS'!Q62="N",10,IF('C-MNS'!Q62="c",1,0)))</f>
        <v>0</v>
      </c>
      <c r="R62" s="81">
        <f>IF('C-MNS'!R62="NS",100,IF('C-MNS'!R62="N",10,IF('C-MNS'!R62="c",1,0)))</f>
        <v>0</v>
      </c>
      <c r="S62" s="81">
        <f>IF('C-MNS'!S62="NS",100,IF('C-MNS'!S62="N",10,IF('C-MNS'!S62="c",1,0)))</f>
        <v>0</v>
      </c>
      <c r="T62" s="81">
        <f>IF('C-MNS'!T62="NS",100,IF('C-MNS'!T62="N",10,IF('C-MNS'!T62="c",1,0)))</f>
        <v>0</v>
      </c>
      <c r="U62" s="81">
        <f>IF('C-MNS'!U62="NS",100,IF('C-MNS'!U62="N",10,IF('C-MNS'!U62="c",1,0)))</f>
        <v>0</v>
      </c>
      <c r="V62" s="81">
        <f>IF('C-MNS'!V62="NS",100,IF('C-MNS'!V62="N",10,IF('C-MNS'!V62="c",1,0)))</f>
        <v>0</v>
      </c>
      <c r="W62" s="81">
        <f>IF('C-MNS'!W62="NS",100,IF('C-MNS'!W62="N",10,IF('C-MNS'!W62="c",1,0)))</f>
        <v>0</v>
      </c>
      <c r="X62" s="81">
        <f>IF('C-MNS'!X62="NS",100,IF('C-MNS'!X62="N",10,IF('C-MNS'!X62="c",1,0)))</f>
        <v>0</v>
      </c>
      <c r="Y62" s="81">
        <f>IF('C-MNS'!Y62="NS",100,IF('C-MNS'!Y62="N",10,IF('C-MNS'!Y62="c",1,0)))</f>
        <v>0</v>
      </c>
      <c r="Z62" s="81">
        <f>IF('C-MNS'!Z62="NS",100,IF('C-MNS'!Z62="N",10,IF('C-MNS'!Z62="c",1,0)))</f>
        <v>0</v>
      </c>
      <c r="AA62" s="81">
        <f>IF('C-MNS'!AA62="NS",100,IF('C-MNS'!AA62="N",10,IF('C-MNS'!AA62="c",1,0)))</f>
        <v>0</v>
      </c>
      <c r="AB62" s="81">
        <f>IF('C-MNS'!AB62="NS",100,IF('C-MNS'!AB62="N",10,IF('C-MNS'!AB62="c",1,0)))</f>
        <v>0</v>
      </c>
      <c r="AC62" s="81">
        <f>IF('C-MNS'!AC62="NS",100,IF('C-MNS'!AC62="N",10,IF('C-MNS'!AC62="c",1,0)))</f>
        <v>0</v>
      </c>
      <c r="AD62" s="81">
        <f>IF('C-MNS'!AD62="NS",100,IF('C-MNS'!AD62="N",10,IF('C-MNS'!AD62="c",1,0)))</f>
        <v>0</v>
      </c>
      <c r="AE62" s="81">
        <f>IF('C-MNS'!AE62="NS",100,IF('C-MNS'!AE62="N",10,IF('C-MNS'!AE62="c",1,0)))</f>
        <v>0</v>
      </c>
      <c r="AF62" s="81">
        <f>IF('C-MNS'!AF62="NS",100,IF('C-MNS'!AF62="N",10,IF('C-MNS'!AF62="c",1,0)))</f>
        <v>0</v>
      </c>
      <c r="AG62" s="81">
        <f>IF('C-MNS'!AG62="NS",100,IF('C-MNS'!AG62="N",10,IF('C-MNS'!AG62="c",1,0)))</f>
        <v>0</v>
      </c>
      <c r="AH62" s="81">
        <f>IF('C-MNS'!AH62="NS",100,IF('C-MNS'!AH62="N",10,IF('C-MNS'!AH62="c",1,0)))</f>
        <v>0</v>
      </c>
      <c r="AI62" s="81">
        <f>IF('C-MNS'!AI62="NS",100,IF('C-MNS'!AI62="N",10,IF('C-MNS'!AI62="c",1,0)))</f>
        <v>0</v>
      </c>
      <c r="AJ62" s="81">
        <f>IF('C-MNS'!AJ62="NS",100,IF('C-MNS'!AJ62="N",10,IF('C-MNS'!AJ62="c",1,0)))</f>
        <v>0</v>
      </c>
      <c r="AK62" s="81">
        <f>IF('C-MNS'!AK62="NS",100,IF('C-MNS'!AK62="N",10,IF('C-MNS'!AK62="c",1,0)))</f>
        <v>0</v>
      </c>
      <c r="AL62" s="81">
        <f>IF('C-MNS'!AL62="NS",100,IF('C-MNS'!AL62="N",10,IF('C-MNS'!AL62="c",1,0)))</f>
        <v>0</v>
      </c>
      <c r="AM62" s="81">
        <f>IF('C-MNS'!AM62="NS",100,IF('C-MNS'!AM62="N",10,IF('C-MNS'!AM62="c",1,0)))</f>
        <v>0</v>
      </c>
      <c r="AN62" s="81">
        <f>IF('C-MNS'!AN62="NS",100,IF('C-MNS'!AN62="N",10,IF('C-MNS'!AN62="c",1,0)))</f>
        <v>0</v>
      </c>
      <c r="AO62" s="81">
        <f>IF('C-MNS'!AO62="NS",100,IF('C-MNS'!AO62="N",10,IF('C-MNS'!AO62="c",1,0)))</f>
        <v>0</v>
      </c>
      <c r="AP62" s="81">
        <f>IF('C-MNS'!AP62="NS",100,IF('C-MNS'!AP62="N",10,IF('C-MNS'!AP62="c",1,0)))</f>
        <v>0</v>
      </c>
      <c r="AQ62" s="81">
        <f>IF('C-MNS'!AQ62="NS",100,IF('C-MNS'!AQ62="N",10,IF('C-MNS'!AQ62="c",1,0)))</f>
        <v>0</v>
      </c>
      <c r="AR62" s="81">
        <f>IF('C-MNS'!AR62="NS",100,IF('C-MNS'!AR62="N",10,IF('C-MNS'!AR62="c",1,0)))</f>
        <v>0</v>
      </c>
      <c r="AS62" s="81">
        <f>IF('C-MNS'!AS62="NS",100,IF('C-MNS'!AS62="N",10,IF('C-MNS'!AS62="c",1,0)))</f>
        <v>0</v>
      </c>
      <c r="AT62" s="81">
        <f>IF('C-MNS'!AT62="NS",100,IF('C-MNS'!AT62="N",10,IF('C-MNS'!AT62="c",1,0)))</f>
        <v>0</v>
      </c>
      <c r="AU62" s="81">
        <f>IF('C-MNS'!AU62="NS",100,IF('C-MNS'!AU62="N",10,IF('C-MNS'!AU62="c",1,0)))</f>
        <v>0</v>
      </c>
      <c r="AV62" s="81">
        <f>IF('C-MNS'!AV62="NS",100,IF('C-MNS'!AV62="N",10,IF('C-MNS'!AV62="c",1,0)))</f>
        <v>100</v>
      </c>
      <c r="AW62" s="81">
        <f>IF('C-MNS'!AW62="NS",100,IF('C-MNS'!AW62="N",10,IF('C-MNS'!AW62="c",1,0)))</f>
        <v>0</v>
      </c>
      <c r="AX62" s="81">
        <f>IF('C-MNS'!AX62="NS",100,IF('C-MNS'!AX62="N",10,IF('C-MNS'!AX62="c",1,0)))</f>
        <v>0</v>
      </c>
      <c r="AY62" s="81">
        <f>IF('C-MNS'!AY62="NS",100,IF('C-MNS'!AY62="N",10,IF('C-MNS'!AY62="c",1,0)))</f>
        <v>0</v>
      </c>
      <c r="AZ62" s="91">
        <f t="shared" si="3"/>
        <v>100</v>
      </c>
      <c r="BA62" s="91">
        <f t="shared" si="0"/>
        <v>1</v>
      </c>
      <c r="BB62" s="91">
        <f t="shared" si="1"/>
        <v>0</v>
      </c>
      <c r="BC62" s="91">
        <f t="shared" si="2"/>
        <v>0</v>
      </c>
    </row>
    <row r="63" spans="1:55" ht="15.75" customHeight="1">
      <c r="A63" s="525"/>
      <c r="B63" s="457"/>
      <c r="C63" s="521" t="s">
        <v>454</v>
      </c>
      <c r="D63" s="520" t="s">
        <v>455</v>
      </c>
      <c r="E63" s="93" t="s">
        <v>373</v>
      </c>
      <c r="F63" s="27" t="s">
        <v>456</v>
      </c>
      <c r="G63" s="81">
        <f>IF('C-MNS'!G63="NS",100,IF('C-MNS'!G63="N",10,IF('C-MNS'!G63="c",1,0)))</f>
        <v>0</v>
      </c>
      <c r="H63" s="81">
        <f>IF('C-MNS'!H63="NS",100,IF('C-MNS'!H63="N",10,IF('C-MNS'!H63="c",1,0)))</f>
        <v>0</v>
      </c>
      <c r="I63" s="81">
        <f>IF('C-MNS'!I63="NS",100,IF('C-MNS'!I63="N",10,IF('C-MNS'!I63="c",1,0)))</f>
        <v>0</v>
      </c>
      <c r="J63" s="81">
        <f>IF('C-MNS'!J63="NS",100,IF('C-MNS'!J63="N",10,IF('C-MNS'!J63="c",1,0)))</f>
        <v>0</v>
      </c>
      <c r="K63" s="81">
        <f>IF('C-MNS'!K63="NS",100,IF('C-MNS'!K63="N",10,IF('C-MNS'!K63="c",1,0)))</f>
        <v>0</v>
      </c>
      <c r="L63" s="81">
        <f>IF('C-MNS'!L63="NS",100,IF('C-MNS'!L63="N",10,IF('C-MNS'!L63="c",1,0)))</f>
        <v>0</v>
      </c>
      <c r="M63" s="81">
        <f>IF('C-MNS'!M63="NS",100,IF('C-MNS'!M63="N",10,IF('C-MNS'!M63="c",1,0)))</f>
        <v>0</v>
      </c>
      <c r="N63" s="81">
        <f>IF('C-MNS'!N63="NS",100,IF('C-MNS'!N63="N",10,IF('C-MNS'!N63="c",1,0)))</f>
        <v>0</v>
      </c>
      <c r="O63" s="81">
        <f>IF('C-MNS'!O63="NS",100,IF('C-MNS'!O63="N",10,IF('C-MNS'!O63="c",1,0)))</f>
        <v>0</v>
      </c>
      <c r="P63" s="81">
        <f>IF('C-MNS'!P63="NS",100,IF('C-MNS'!P63="N",10,IF('C-MNS'!P63="c",1,0)))</f>
        <v>0</v>
      </c>
      <c r="Q63" s="81">
        <f>IF('C-MNS'!Q63="NS",100,IF('C-MNS'!Q63="N",10,IF('C-MNS'!Q63="c",1,0)))</f>
        <v>0</v>
      </c>
      <c r="R63" s="81">
        <f>IF('C-MNS'!R63="NS",100,IF('C-MNS'!R63="N",10,IF('C-MNS'!R63="c",1,0)))</f>
        <v>0</v>
      </c>
      <c r="S63" s="81">
        <f>IF('C-MNS'!S63="NS",100,IF('C-MNS'!S63="N",10,IF('C-MNS'!S63="c",1,0)))</f>
        <v>0</v>
      </c>
      <c r="T63" s="81">
        <f>IF('C-MNS'!T63="NS",100,IF('C-MNS'!T63="N",10,IF('C-MNS'!T63="c",1,0)))</f>
        <v>0</v>
      </c>
      <c r="U63" s="81">
        <f>IF('C-MNS'!U63="NS",100,IF('C-MNS'!U63="N",10,IF('C-MNS'!U63="c",1,0)))</f>
        <v>0</v>
      </c>
      <c r="V63" s="81">
        <f>IF('C-MNS'!V63="NS",100,IF('C-MNS'!V63="N",10,IF('C-MNS'!V63="c",1,0)))</f>
        <v>0</v>
      </c>
      <c r="W63" s="81">
        <f>IF('C-MNS'!W63="NS",100,IF('C-MNS'!W63="N",10,IF('C-MNS'!W63="c",1,0)))</f>
        <v>0</v>
      </c>
      <c r="X63" s="81">
        <f>IF('C-MNS'!X63="NS",100,IF('C-MNS'!X63="N",10,IF('C-MNS'!X63="c",1,0)))</f>
        <v>0</v>
      </c>
      <c r="Y63" s="81">
        <f>IF('C-MNS'!Y63="NS",100,IF('C-MNS'!Y63="N",10,IF('C-MNS'!Y63="c",1,0)))</f>
        <v>0</v>
      </c>
      <c r="Z63" s="81">
        <f>IF('C-MNS'!Z63="NS",100,IF('C-MNS'!Z63="N",10,IF('C-MNS'!Z63="c",1,0)))</f>
        <v>0</v>
      </c>
      <c r="AA63" s="81">
        <f>IF('C-MNS'!AA63="NS",100,IF('C-MNS'!AA63="N",10,IF('C-MNS'!AA63="c",1,0)))</f>
        <v>0</v>
      </c>
      <c r="AB63" s="81">
        <f>IF('C-MNS'!AB63="NS",100,IF('C-MNS'!AB63="N",10,IF('C-MNS'!AB63="c",1,0)))</f>
        <v>0</v>
      </c>
      <c r="AC63" s="81">
        <f>IF('C-MNS'!AC63="NS",100,IF('C-MNS'!AC63="N",10,IF('C-MNS'!AC63="c",1,0)))</f>
        <v>0</v>
      </c>
      <c r="AD63" s="81">
        <f>IF('C-MNS'!AD63="NS",100,IF('C-MNS'!AD63="N",10,IF('C-MNS'!AD63="c",1,0)))</f>
        <v>0</v>
      </c>
      <c r="AE63" s="81">
        <f>IF('C-MNS'!AE63="NS",100,IF('C-MNS'!AE63="N",10,IF('C-MNS'!AE63="c",1,0)))</f>
        <v>0</v>
      </c>
      <c r="AF63" s="81">
        <f>IF('C-MNS'!AF63="NS",100,IF('C-MNS'!AF63="N",10,IF('C-MNS'!AF63="c",1,0)))</f>
        <v>0</v>
      </c>
      <c r="AG63" s="81">
        <f>IF('C-MNS'!AG63="NS",100,IF('C-MNS'!AG63="N",10,IF('C-MNS'!AG63="c",1,0)))</f>
        <v>0</v>
      </c>
      <c r="AH63" s="81">
        <f>IF('C-MNS'!AH63="NS",100,IF('C-MNS'!AH63="N",10,IF('C-MNS'!AH63="c",1,0)))</f>
        <v>0</v>
      </c>
      <c r="AI63" s="81">
        <f>IF('C-MNS'!AI63="NS",100,IF('C-MNS'!AI63="N",10,IF('C-MNS'!AI63="c",1,0)))</f>
        <v>0</v>
      </c>
      <c r="AJ63" s="81">
        <f>IF('C-MNS'!AJ63="NS",100,IF('C-MNS'!AJ63="N",10,IF('C-MNS'!AJ63="c",1,0)))</f>
        <v>0</v>
      </c>
      <c r="AK63" s="81">
        <f>IF('C-MNS'!AK63="NS",100,IF('C-MNS'!AK63="N",10,IF('C-MNS'!AK63="c",1,0)))</f>
        <v>0</v>
      </c>
      <c r="AL63" s="81">
        <f>IF('C-MNS'!AL63="NS",100,IF('C-MNS'!AL63="N",10,IF('C-MNS'!AL63="c",1,0)))</f>
        <v>0</v>
      </c>
      <c r="AM63" s="81">
        <f>IF('C-MNS'!AM63="NS",100,IF('C-MNS'!AM63="N",10,IF('C-MNS'!AM63="c",1,0)))</f>
        <v>0</v>
      </c>
      <c r="AN63" s="81">
        <f>IF('C-MNS'!AN63="NS",100,IF('C-MNS'!AN63="N",10,IF('C-MNS'!AN63="c",1,0)))</f>
        <v>0</v>
      </c>
      <c r="AO63" s="81">
        <f>IF('C-MNS'!AO63="NS",100,IF('C-MNS'!AO63="N",10,IF('C-MNS'!AO63="c",1,0)))</f>
        <v>0</v>
      </c>
      <c r="AP63" s="81">
        <f>IF('C-MNS'!AP63="NS",100,IF('C-MNS'!AP63="N",10,IF('C-MNS'!AP63="c",1,0)))</f>
        <v>0</v>
      </c>
      <c r="AQ63" s="81">
        <f>IF('C-MNS'!AQ63="NS",100,IF('C-MNS'!AQ63="N",10,IF('C-MNS'!AQ63="c",1,0)))</f>
        <v>0</v>
      </c>
      <c r="AR63" s="81">
        <f>IF('C-MNS'!AR63="NS",100,IF('C-MNS'!AR63="N",10,IF('C-MNS'!AR63="c",1,0)))</f>
        <v>0</v>
      </c>
      <c r="AS63" s="81">
        <f>IF('C-MNS'!AS63="NS",100,IF('C-MNS'!AS63="N",10,IF('C-MNS'!AS63="c",1,0)))</f>
        <v>0</v>
      </c>
      <c r="AT63" s="81">
        <f>IF('C-MNS'!AT63="NS",100,IF('C-MNS'!AT63="N",10,IF('C-MNS'!AT63="c",1,0)))</f>
        <v>100</v>
      </c>
      <c r="AU63" s="81">
        <f>IF('C-MNS'!AU63="NS",100,IF('C-MNS'!AU63="N",10,IF('C-MNS'!AU63="c",1,0)))</f>
        <v>0</v>
      </c>
      <c r="AV63" s="81">
        <f>IF('C-MNS'!AV63="NS",100,IF('C-MNS'!AV63="N",10,IF('C-MNS'!AV63="c",1,0)))</f>
        <v>0</v>
      </c>
      <c r="AW63" s="81">
        <f>IF('C-MNS'!AW63="NS",100,IF('C-MNS'!AW63="N",10,IF('C-MNS'!AW63="c",1,0)))</f>
        <v>0</v>
      </c>
      <c r="AX63" s="81">
        <f>IF('C-MNS'!AX63="NS",100,IF('C-MNS'!AX63="N",10,IF('C-MNS'!AX63="c",1,0)))</f>
        <v>0</v>
      </c>
      <c r="AY63" s="81">
        <f>IF('C-MNS'!AY63="NS",100,IF('C-MNS'!AY63="N",10,IF('C-MNS'!AY63="c",1,0)))</f>
        <v>0</v>
      </c>
      <c r="AZ63" s="91">
        <f t="shared" si="3"/>
        <v>100</v>
      </c>
      <c r="BA63" s="91">
        <f t="shared" si="0"/>
        <v>1</v>
      </c>
      <c r="BB63" s="91">
        <f t="shared" si="1"/>
        <v>0</v>
      </c>
      <c r="BC63" s="91">
        <f t="shared" si="2"/>
        <v>0</v>
      </c>
    </row>
    <row r="64" spans="1:55" ht="15.75" customHeight="1">
      <c r="A64" s="525"/>
      <c r="B64" s="457"/>
      <c r="C64" s="457"/>
      <c r="D64" s="516"/>
      <c r="E64" s="93" t="s">
        <v>375</v>
      </c>
      <c r="F64" s="27" t="s">
        <v>457</v>
      </c>
      <c r="G64" s="81">
        <f>IF('C-MNS'!G64="NS",100,IF('C-MNS'!G64="N",10,IF('C-MNS'!G64="c",1,0)))</f>
        <v>0</v>
      </c>
      <c r="H64" s="81">
        <f>IF('C-MNS'!H64="NS",100,IF('C-MNS'!H64="N",10,IF('C-MNS'!H64="c",1,0)))</f>
        <v>0</v>
      </c>
      <c r="I64" s="81">
        <f>IF('C-MNS'!I64="NS",100,IF('C-MNS'!I64="N",10,IF('C-MNS'!I64="c",1,0)))</f>
        <v>0</v>
      </c>
      <c r="J64" s="81">
        <f>IF('C-MNS'!J64="NS",100,IF('C-MNS'!J64="N",10,IF('C-MNS'!J64="c",1,0)))</f>
        <v>0</v>
      </c>
      <c r="K64" s="81">
        <f>IF('C-MNS'!K64="NS",100,IF('C-MNS'!K64="N",10,IF('C-MNS'!K64="c",1,0)))</f>
        <v>0</v>
      </c>
      <c r="L64" s="81">
        <f>IF('C-MNS'!L64="NS",100,IF('C-MNS'!L64="N",10,IF('C-MNS'!L64="c",1,0)))</f>
        <v>0</v>
      </c>
      <c r="M64" s="81">
        <f>IF('C-MNS'!M64="NS",100,IF('C-MNS'!M64="N",10,IF('C-MNS'!M64="c",1,0)))</f>
        <v>0</v>
      </c>
      <c r="N64" s="81">
        <f>IF('C-MNS'!N64="NS",100,IF('C-MNS'!N64="N",10,IF('C-MNS'!N64="c",1,0)))</f>
        <v>0</v>
      </c>
      <c r="O64" s="81">
        <f>IF('C-MNS'!O64="NS",100,IF('C-MNS'!O64="N",10,IF('C-MNS'!O64="c",1,0)))</f>
        <v>0</v>
      </c>
      <c r="P64" s="81">
        <f>IF('C-MNS'!P64="NS",100,IF('C-MNS'!P64="N",10,IF('C-MNS'!P64="c",1,0)))</f>
        <v>0</v>
      </c>
      <c r="Q64" s="81">
        <f>IF('C-MNS'!Q64="NS",100,IF('C-MNS'!Q64="N",10,IF('C-MNS'!Q64="c",1,0)))</f>
        <v>0</v>
      </c>
      <c r="R64" s="81">
        <f>IF('C-MNS'!R64="NS",100,IF('C-MNS'!R64="N",10,IF('C-MNS'!R64="c",1,0)))</f>
        <v>0</v>
      </c>
      <c r="S64" s="81">
        <f>IF('C-MNS'!S64="NS",100,IF('C-MNS'!S64="N",10,IF('C-MNS'!S64="c",1,0)))</f>
        <v>0</v>
      </c>
      <c r="T64" s="81">
        <f>IF('C-MNS'!T64="NS",100,IF('C-MNS'!T64="N",10,IF('C-MNS'!T64="c",1,0)))</f>
        <v>0</v>
      </c>
      <c r="U64" s="81">
        <f>IF('C-MNS'!U64="NS",100,IF('C-MNS'!U64="N",10,IF('C-MNS'!U64="c",1,0)))</f>
        <v>0</v>
      </c>
      <c r="V64" s="81">
        <f>IF('C-MNS'!V64="NS",100,IF('C-MNS'!V64="N",10,IF('C-MNS'!V64="c",1,0)))</f>
        <v>0</v>
      </c>
      <c r="W64" s="81">
        <f>IF('C-MNS'!W64="NS",100,IF('C-MNS'!W64="N",10,IF('C-MNS'!W64="c",1,0)))</f>
        <v>0</v>
      </c>
      <c r="X64" s="81">
        <f>IF('C-MNS'!X64="NS",100,IF('C-MNS'!X64="N",10,IF('C-MNS'!X64="c",1,0)))</f>
        <v>0</v>
      </c>
      <c r="Y64" s="81">
        <f>IF('C-MNS'!Y64="NS",100,IF('C-MNS'!Y64="N",10,IF('C-MNS'!Y64="c",1,0)))</f>
        <v>0</v>
      </c>
      <c r="Z64" s="81">
        <f>IF('C-MNS'!Z64="NS",100,IF('C-MNS'!Z64="N",10,IF('C-MNS'!Z64="c",1,0)))</f>
        <v>0</v>
      </c>
      <c r="AA64" s="81">
        <f>IF('C-MNS'!AA64="NS",100,IF('C-MNS'!AA64="N",10,IF('C-MNS'!AA64="c",1,0)))</f>
        <v>0</v>
      </c>
      <c r="AB64" s="81">
        <f>IF('C-MNS'!AB64="NS",100,IF('C-MNS'!AB64="N",10,IF('C-MNS'!AB64="c",1,0)))</f>
        <v>0</v>
      </c>
      <c r="AC64" s="81">
        <f>IF('C-MNS'!AC64="NS",100,IF('C-MNS'!AC64="N",10,IF('C-MNS'!AC64="c",1,0)))</f>
        <v>0</v>
      </c>
      <c r="AD64" s="81">
        <f>IF('C-MNS'!AD64="NS",100,IF('C-MNS'!AD64="N",10,IF('C-MNS'!AD64="c",1,0)))</f>
        <v>0</v>
      </c>
      <c r="AE64" s="81">
        <f>IF('C-MNS'!AE64="NS",100,IF('C-MNS'!AE64="N",10,IF('C-MNS'!AE64="c",1,0)))</f>
        <v>0</v>
      </c>
      <c r="AF64" s="81">
        <f>IF('C-MNS'!AF64="NS",100,IF('C-MNS'!AF64="N",10,IF('C-MNS'!AF64="c",1,0)))</f>
        <v>0</v>
      </c>
      <c r="AG64" s="81">
        <f>IF('C-MNS'!AG64="NS",100,IF('C-MNS'!AG64="N",10,IF('C-MNS'!AG64="c",1,0)))</f>
        <v>0</v>
      </c>
      <c r="AH64" s="81">
        <f>IF('C-MNS'!AH64="NS",100,IF('C-MNS'!AH64="N",10,IF('C-MNS'!AH64="c",1,0)))</f>
        <v>0</v>
      </c>
      <c r="AI64" s="81">
        <f>IF('C-MNS'!AI64="NS",100,IF('C-MNS'!AI64="N",10,IF('C-MNS'!AI64="c",1,0)))</f>
        <v>0</v>
      </c>
      <c r="AJ64" s="81">
        <f>IF('C-MNS'!AJ64="NS",100,IF('C-MNS'!AJ64="N",10,IF('C-MNS'!AJ64="c",1,0)))</f>
        <v>0</v>
      </c>
      <c r="AK64" s="81">
        <f>IF('C-MNS'!AK64="NS",100,IF('C-MNS'!AK64="N",10,IF('C-MNS'!AK64="c",1,0)))</f>
        <v>0</v>
      </c>
      <c r="AL64" s="81">
        <f>IF('C-MNS'!AL64="NS",100,IF('C-MNS'!AL64="N",10,IF('C-MNS'!AL64="c",1,0)))</f>
        <v>0</v>
      </c>
      <c r="AM64" s="81">
        <f>IF('C-MNS'!AM64="NS",100,IF('C-MNS'!AM64="N",10,IF('C-MNS'!AM64="c",1,0)))</f>
        <v>0</v>
      </c>
      <c r="AN64" s="81">
        <f>IF('C-MNS'!AN64="NS",100,IF('C-MNS'!AN64="N",10,IF('C-MNS'!AN64="c",1,0)))</f>
        <v>0</v>
      </c>
      <c r="AO64" s="81">
        <f>IF('C-MNS'!AO64="NS",100,IF('C-MNS'!AO64="N",10,IF('C-MNS'!AO64="c",1,0)))</f>
        <v>0</v>
      </c>
      <c r="AP64" s="81">
        <f>IF('C-MNS'!AP64="NS",100,IF('C-MNS'!AP64="N",10,IF('C-MNS'!AP64="c",1,0)))</f>
        <v>0</v>
      </c>
      <c r="AQ64" s="81">
        <f>IF('C-MNS'!AQ64="NS",100,IF('C-MNS'!AQ64="N",10,IF('C-MNS'!AQ64="c",1,0)))</f>
        <v>0</v>
      </c>
      <c r="AR64" s="81">
        <f>IF('C-MNS'!AR64="NS",100,IF('C-MNS'!AR64="N",10,IF('C-MNS'!AR64="c",1,0)))</f>
        <v>0</v>
      </c>
      <c r="AS64" s="81">
        <f>IF('C-MNS'!AS64="NS",100,IF('C-MNS'!AS64="N",10,IF('C-MNS'!AS64="c",1,0)))</f>
        <v>0</v>
      </c>
      <c r="AT64" s="81">
        <f>IF('C-MNS'!AT64="NS",100,IF('C-MNS'!AT64="N",10,IF('C-MNS'!AT64="c",1,0)))</f>
        <v>0</v>
      </c>
      <c r="AU64" s="81">
        <f>IF('C-MNS'!AU64="NS",100,IF('C-MNS'!AU64="N",10,IF('C-MNS'!AU64="c",1,0)))</f>
        <v>100</v>
      </c>
      <c r="AV64" s="81">
        <f>IF('C-MNS'!AV64="NS",100,IF('C-MNS'!AV64="N",10,IF('C-MNS'!AV64="c",1,0)))</f>
        <v>0</v>
      </c>
      <c r="AW64" s="81">
        <f>IF('C-MNS'!AW64="NS",100,IF('C-MNS'!AW64="N",10,IF('C-MNS'!AW64="c",1,0)))</f>
        <v>0</v>
      </c>
      <c r="AX64" s="81">
        <f>IF('C-MNS'!AX64="NS",100,IF('C-MNS'!AX64="N",10,IF('C-MNS'!AX64="c",1,0)))</f>
        <v>0</v>
      </c>
      <c r="AY64" s="81">
        <f>IF('C-MNS'!AY64="NS",100,IF('C-MNS'!AY64="N",10,IF('C-MNS'!AY64="c",1,0)))</f>
        <v>0</v>
      </c>
      <c r="AZ64" s="91">
        <f t="shared" si="3"/>
        <v>100</v>
      </c>
      <c r="BA64" s="91">
        <f t="shared" si="0"/>
        <v>1</v>
      </c>
      <c r="BB64" s="91">
        <f t="shared" si="1"/>
        <v>0</v>
      </c>
      <c r="BC64" s="91">
        <f t="shared" si="2"/>
        <v>0</v>
      </c>
    </row>
    <row r="65" spans="1:55" ht="15.75" customHeight="1">
      <c r="A65" s="525"/>
      <c r="B65" s="457"/>
      <c r="C65" s="458"/>
      <c r="D65" s="519"/>
      <c r="E65" s="96" t="s">
        <v>377</v>
      </c>
      <c r="F65" s="23" t="s">
        <v>458</v>
      </c>
      <c r="G65" s="81">
        <f>IF('C-MNS'!G65="NS",100,IF('C-MNS'!G65="N",10,IF('C-MNS'!G65="c",1,0)))</f>
        <v>0</v>
      </c>
      <c r="H65" s="81">
        <f>IF('C-MNS'!H65="NS",100,IF('C-MNS'!H65="N",10,IF('C-MNS'!H65="c",1,0)))</f>
        <v>0</v>
      </c>
      <c r="I65" s="81">
        <f>IF('C-MNS'!I65="NS",100,IF('C-MNS'!I65="N",10,IF('C-MNS'!I65="c",1,0)))</f>
        <v>0</v>
      </c>
      <c r="J65" s="81">
        <f>IF('C-MNS'!J65="NS",100,IF('C-MNS'!J65="N",10,IF('C-MNS'!J65="c",1,0)))</f>
        <v>0</v>
      </c>
      <c r="K65" s="81">
        <f>IF('C-MNS'!K65="NS",100,IF('C-MNS'!K65="N",10,IF('C-MNS'!K65="c",1,0)))</f>
        <v>0</v>
      </c>
      <c r="L65" s="81">
        <f>IF('C-MNS'!L65="NS",100,IF('C-MNS'!L65="N",10,IF('C-MNS'!L65="c",1,0)))</f>
        <v>0</v>
      </c>
      <c r="M65" s="81">
        <f>IF('C-MNS'!M65="NS",100,IF('C-MNS'!M65="N",10,IF('C-MNS'!M65="c",1,0)))</f>
        <v>0</v>
      </c>
      <c r="N65" s="81">
        <f>IF('C-MNS'!N65="NS",100,IF('C-MNS'!N65="N",10,IF('C-MNS'!N65="c",1,0)))</f>
        <v>0</v>
      </c>
      <c r="O65" s="81">
        <f>IF('C-MNS'!O65="NS",100,IF('C-MNS'!O65="N",10,IF('C-MNS'!O65="c",1,0)))</f>
        <v>0</v>
      </c>
      <c r="P65" s="81">
        <f>IF('C-MNS'!P65="NS",100,IF('C-MNS'!P65="N",10,IF('C-MNS'!P65="c",1,0)))</f>
        <v>0</v>
      </c>
      <c r="Q65" s="81">
        <f>IF('C-MNS'!Q65="NS",100,IF('C-MNS'!Q65="N",10,IF('C-MNS'!Q65="c",1,0)))</f>
        <v>0</v>
      </c>
      <c r="R65" s="81">
        <f>IF('C-MNS'!R65="NS",100,IF('C-MNS'!R65="N",10,IF('C-MNS'!R65="c",1,0)))</f>
        <v>0</v>
      </c>
      <c r="S65" s="81">
        <f>IF('C-MNS'!S65="NS",100,IF('C-MNS'!S65="N",10,IF('C-MNS'!S65="c",1,0)))</f>
        <v>0</v>
      </c>
      <c r="T65" s="81">
        <f>IF('C-MNS'!T65="NS",100,IF('C-MNS'!T65="N",10,IF('C-MNS'!T65="c",1,0)))</f>
        <v>0</v>
      </c>
      <c r="U65" s="81">
        <f>IF('C-MNS'!U65="NS",100,IF('C-MNS'!U65="N",10,IF('C-MNS'!U65="c",1,0)))</f>
        <v>0</v>
      </c>
      <c r="V65" s="81">
        <f>IF('C-MNS'!V65="NS",100,IF('C-MNS'!V65="N",10,IF('C-MNS'!V65="c",1,0)))</f>
        <v>0</v>
      </c>
      <c r="W65" s="81">
        <f>IF('C-MNS'!W65="NS",100,IF('C-MNS'!W65="N",10,IF('C-MNS'!W65="c",1,0)))</f>
        <v>0</v>
      </c>
      <c r="X65" s="81">
        <f>IF('C-MNS'!X65="NS",100,IF('C-MNS'!X65="N",10,IF('C-MNS'!X65="c",1,0)))</f>
        <v>0</v>
      </c>
      <c r="Y65" s="81">
        <f>IF('C-MNS'!Y65="NS",100,IF('C-MNS'!Y65="N",10,IF('C-MNS'!Y65="c",1,0)))</f>
        <v>0</v>
      </c>
      <c r="Z65" s="81">
        <f>IF('C-MNS'!Z65="NS",100,IF('C-MNS'!Z65="N",10,IF('C-MNS'!Z65="c",1,0)))</f>
        <v>0</v>
      </c>
      <c r="AA65" s="81">
        <f>IF('C-MNS'!AA65="NS",100,IF('C-MNS'!AA65="N",10,IF('C-MNS'!AA65="c",1,0)))</f>
        <v>0</v>
      </c>
      <c r="AB65" s="81">
        <f>IF('C-MNS'!AB65="NS",100,IF('C-MNS'!AB65="N",10,IF('C-MNS'!AB65="c",1,0)))</f>
        <v>0</v>
      </c>
      <c r="AC65" s="81">
        <f>IF('C-MNS'!AC65="NS",100,IF('C-MNS'!AC65="N",10,IF('C-MNS'!AC65="c",1,0)))</f>
        <v>0</v>
      </c>
      <c r="AD65" s="81">
        <f>IF('C-MNS'!AD65="NS",100,IF('C-MNS'!AD65="N",10,IF('C-MNS'!AD65="c",1,0)))</f>
        <v>0</v>
      </c>
      <c r="AE65" s="81">
        <f>IF('C-MNS'!AE65="NS",100,IF('C-MNS'!AE65="N",10,IF('C-MNS'!AE65="c",1,0)))</f>
        <v>0</v>
      </c>
      <c r="AF65" s="81">
        <f>IF('C-MNS'!AF65="NS",100,IF('C-MNS'!AF65="N",10,IF('C-MNS'!AF65="c",1,0)))</f>
        <v>0</v>
      </c>
      <c r="AG65" s="81">
        <f>IF('C-MNS'!AG65="NS",100,IF('C-MNS'!AG65="N",10,IF('C-MNS'!AG65="c",1,0)))</f>
        <v>0</v>
      </c>
      <c r="AH65" s="81">
        <f>IF('C-MNS'!AH65="NS",100,IF('C-MNS'!AH65="N",10,IF('C-MNS'!AH65="c",1,0)))</f>
        <v>0</v>
      </c>
      <c r="AI65" s="81">
        <f>IF('C-MNS'!AI65="NS",100,IF('C-MNS'!AI65="N",10,IF('C-MNS'!AI65="c",1,0)))</f>
        <v>0</v>
      </c>
      <c r="AJ65" s="81">
        <f>IF('C-MNS'!AJ65="NS",100,IF('C-MNS'!AJ65="N",10,IF('C-MNS'!AJ65="c",1,0)))</f>
        <v>0</v>
      </c>
      <c r="AK65" s="81">
        <f>IF('C-MNS'!AK65="NS",100,IF('C-MNS'!AK65="N",10,IF('C-MNS'!AK65="c",1,0)))</f>
        <v>0</v>
      </c>
      <c r="AL65" s="81">
        <f>IF('C-MNS'!AL65="NS",100,IF('C-MNS'!AL65="N",10,IF('C-MNS'!AL65="c",1,0)))</f>
        <v>0</v>
      </c>
      <c r="AM65" s="81">
        <f>IF('C-MNS'!AM65="NS",100,IF('C-MNS'!AM65="N",10,IF('C-MNS'!AM65="c",1,0)))</f>
        <v>0</v>
      </c>
      <c r="AN65" s="81">
        <f>IF('C-MNS'!AN65="NS",100,IF('C-MNS'!AN65="N",10,IF('C-MNS'!AN65="c",1,0)))</f>
        <v>0</v>
      </c>
      <c r="AO65" s="81">
        <f>IF('C-MNS'!AO65="NS",100,IF('C-MNS'!AO65="N",10,IF('C-MNS'!AO65="c",1,0)))</f>
        <v>0</v>
      </c>
      <c r="AP65" s="81">
        <f>IF('C-MNS'!AP65="NS",100,IF('C-MNS'!AP65="N",10,IF('C-MNS'!AP65="c",1,0)))</f>
        <v>0</v>
      </c>
      <c r="AQ65" s="81">
        <f>IF('C-MNS'!AQ65="NS",100,IF('C-MNS'!AQ65="N",10,IF('C-MNS'!AQ65="c",1,0)))</f>
        <v>0</v>
      </c>
      <c r="AR65" s="81">
        <f>IF('C-MNS'!AR65="NS",100,IF('C-MNS'!AR65="N",10,IF('C-MNS'!AR65="c",1,0)))</f>
        <v>0</v>
      </c>
      <c r="AS65" s="81">
        <f>IF('C-MNS'!AS65="NS",100,IF('C-MNS'!AS65="N",10,IF('C-MNS'!AS65="c",1,0)))</f>
        <v>0</v>
      </c>
      <c r="AT65" s="81">
        <f>IF('C-MNS'!AT65="NS",100,IF('C-MNS'!AT65="N",10,IF('C-MNS'!AT65="c",1,0)))</f>
        <v>0</v>
      </c>
      <c r="AU65" s="81">
        <f>IF('C-MNS'!AU65="NS",100,IF('C-MNS'!AU65="N",10,IF('C-MNS'!AU65="c",1,0)))</f>
        <v>0</v>
      </c>
      <c r="AV65" s="81">
        <f>IF('C-MNS'!AV65="NS",100,IF('C-MNS'!AV65="N",10,IF('C-MNS'!AV65="c",1,0)))</f>
        <v>100</v>
      </c>
      <c r="AW65" s="81">
        <f>IF('C-MNS'!AW65="NS",100,IF('C-MNS'!AW65="N",10,IF('C-MNS'!AW65="c",1,0)))</f>
        <v>0</v>
      </c>
      <c r="AX65" s="81">
        <f>IF('C-MNS'!AX65="NS",100,IF('C-MNS'!AX65="N",10,IF('C-MNS'!AX65="c",1,0)))</f>
        <v>0</v>
      </c>
      <c r="AY65" s="81">
        <f>IF('C-MNS'!AY65="NS",100,IF('C-MNS'!AY65="N",10,IF('C-MNS'!AY65="c",1,0)))</f>
        <v>0</v>
      </c>
      <c r="AZ65" s="91">
        <f t="shared" si="3"/>
        <v>100</v>
      </c>
      <c r="BA65" s="91">
        <f t="shared" si="0"/>
        <v>1</v>
      </c>
      <c r="BB65" s="91">
        <f t="shared" si="1"/>
        <v>0</v>
      </c>
      <c r="BC65" s="91">
        <f t="shared" si="2"/>
        <v>0</v>
      </c>
    </row>
    <row r="66" spans="1:55" ht="15.75" customHeight="1">
      <c r="A66" s="525"/>
      <c r="B66" s="457"/>
      <c r="C66" s="521" t="s">
        <v>459</v>
      </c>
      <c r="D66" s="520" t="s">
        <v>139</v>
      </c>
      <c r="E66" s="93" t="s">
        <v>373</v>
      </c>
      <c r="F66" s="27" t="s">
        <v>460</v>
      </c>
      <c r="G66" s="81">
        <f>IF('C-MNS'!G66="NS",100,IF('C-MNS'!G66="N",10,IF('C-MNS'!G66="c",1,0)))</f>
        <v>0</v>
      </c>
      <c r="H66" s="81">
        <f>IF('C-MNS'!H66="NS",100,IF('C-MNS'!H66="N",10,IF('C-MNS'!H66="c",1,0)))</f>
        <v>0</v>
      </c>
      <c r="I66" s="81">
        <f>IF('C-MNS'!I66="NS",100,IF('C-MNS'!I66="N",10,IF('C-MNS'!I66="c",1,0)))</f>
        <v>0</v>
      </c>
      <c r="J66" s="81">
        <f>IF('C-MNS'!J66="NS",100,IF('C-MNS'!J66="N",10,IF('C-MNS'!J66="c",1,0)))</f>
        <v>0</v>
      </c>
      <c r="K66" s="81">
        <f>IF('C-MNS'!K66="NS",100,IF('C-MNS'!K66="N",10,IF('C-MNS'!K66="c",1,0)))</f>
        <v>0</v>
      </c>
      <c r="L66" s="81">
        <f>IF('C-MNS'!L66="NS",100,IF('C-MNS'!L66="N",10,IF('C-MNS'!L66="c",1,0)))</f>
        <v>0</v>
      </c>
      <c r="M66" s="81">
        <f>IF('C-MNS'!M66="NS",100,IF('C-MNS'!M66="N",10,IF('C-MNS'!M66="c",1,0)))</f>
        <v>0</v>
      </c>
      <c r="N66" s="81">
        <f>IF('C-MNS'!N66="NS",100,IF('C-MNS'!N66="N",10,IF('C-MNS'!N66="c",1,0)))</f>
        <v>0</v>
      </c>
      <c r="O66" s="81">
        <f>IF('C-MNS'!O66="NS",100,IF('C-MNS'!O66="N",10,IF('C-MNS'!O66="c",1,0)))</f>
        <v>0</v>
      </c>
      <c r="P66" s="81">
        <f>IF('C-MNS'!P66="NS",100,IF('C-MNS'!P66="N",10,IF('C-MNS'!P66="c",1,0)))</f>
        <v>0</v>
      </c>
      <c r="Q66" s="81">
        <f>IF('C-MNS'!Q66="NS",100,IF('C-MNS'!Q66="N",10,IF('C-MNS'!Q66="c",1,0)))</f>
        <v>0</v>
      </c>
      <c r="R66" s="81">
        <f>IF('C-MNS'!R66="NS",100,IF('C-MNS'!R66="N",10,IF('C-MNS'!R66="c",1,0)))</f>
        <v>0</v>
      </c>
      <c r="S66" s="81">
        <f>IF('C-MNS'!S66="NS",100,IF('C-MNS'!S66="N",10,IF('C-MNS'!S66="c",1,0)))</f>
        <v>0</v>
      </c>
      <c r="T66" s="81">
        <f>IF('C-MNS'!T66="NS",100,IF('C-MNS'!T66="N",10,IF('C-MNS'!T66="c",1,0)))</f>
        <v>0</v>
      </c>
      <c r="U66" s="81">
        <f>IF('C-MNS'!U66="NS",100,IF('C-MNS'!U66="N",10,IF('C-MNS'!U66="c",1,0)))</f>
        <v>0</v>
      </c>
      <c r="V66" s="81">
        <f>IF('C-MNS'!V66="NS",100,IF('C-MNS'!V66="N",10,IF('C-MNS'!V66="c",1,0)))</f>
        <v>0</v>
      </c>
      <c r="W66" s="81">
        <f>IF('C-MNS'!W66="NS",100,IF('C-MNS'!W66="N",10,IF('C-MNS'!W66="c",1,0)))</f>
        <v>0</v>
      </c>
      <c r="X66" s="81">
        <f>IF('C-MNS'!X66="NS",100,IF('C-MNS'!X66="N",10,IF('C-MNS'!X66="c",1,0)))</f>
        <v>0</v>
      </c>
      <c r="Y66" s="81">
        <f>IF('C-MNS'!Y66="NS",100,IF('C-MNS'!Y66="N",10,IF('C-MNS'!Y66="c",1,0)))</f>
        <v>0</v>
      </c>
      <c r="Z66" s="81">
        <f>IF('C-MNS'!Z66="NS",100,IF('C-MNS'!Z66="N",10,IF('C-MNS'!Z66="c",1,0)))</f>
        <v>0</v>
      </c>
      <c r="AA66" s="81">
        <f>IF('C-MNS'!AA66="NS",100,IF('C-MNS'!AA66="N",10,IF('C-MNS'!AA66="c",1,0)))</f>
        <v>0</v>
      </c>
      <c r="AB66" s="81">
        <f>IF('C-MNS'!AB66="NS",100,IF('C-MNS'!AB66="N",10,IF('C-MNS'!AB66="c",1,0)))</f>
        <v>0</v>
      </c>
      <c r="AC66" s="81">
        <f>IF('C-MNS'!AC66="NS",100,IF('C-MNS'!AC66="N",10,IF('C-MNS'!AC66="c",1,0)))</f>
        <v>0</v>
      </c>
      <c r="AD66" s="81">
        <f>IF('C-MNS'!AD66="NS",100,IF('C-MNS'!AD66="N",10,IF('C-MNS'!AD66="c",1,0)))</f>
        <v>0</v>
      </c>
      <c r="AE66" s="81">
        <f>IF('C-MNS'!AE66="NS",100,IF('C-MNS'!AE66="N",10,IF('C-MNS'!AE66="c",1,0)))</f>
        <v>0</v>
      </c>
      <c r="AF66" s="81">
        <f>IF('C-MNS'!AF66="NS",100,IF('C-MNS'!AF66="N",10,IF('C-MNS'!AF66="c",1,0)))</f>
        <v>0</v>
      </c>
      <c r="AG66" s="81">
        <f>IF('C-MNS'!AG66="NS",100,IF('C-MNS'!AG66="N",10,IF('C-MNS'!AG66="c",1,0)))</f>
        <v>0</v>
      </c>
      <c r="AH66" s="81">
        <f>IF('C-MNS'!AH66="NS",100,IF('C-MNS'!AH66="N",10,IF('C-MNS'!AH66="c",1,0)))</f>
        <v>0</v>
      </c>
      <c r="AI66" s="81">
        <f>IF('C-MNS'!AI66="NS",100,IF('C-MNS'!AI66="N",10,IF('C-MNS'!AI66="c",1,0)))</f>
        <v>0</v>
      </c>
      <c r="AJ66" s="81">
        <f>IF('C-MNS'!AJ66="NS",100,IF('C-MNS'!AJ66="N",10,IF('C-MNS'!AJ66="c",1,0)))</f>
        <v>0</v>
      </c>
      <c r="AK66" s="81">
        <f>IF('C-MNS'!AK66="NS",100,IF('C-MNS'!AK66="N",10,IF('C-MNS'!AK66="c",1,0)))</f>
        <v>0</v>
      </c>
      <c r="AL66" s="81">
        <f>IF('C-MNS'!AL66="NS",100,IF('C-MNS'!AL66="N",10,IF('C-MNS'!AL66="c",1,0)))</f>
        <v>0</v>
      </c>
      <c r="AM66" s="81">
        <f>IF('C-MNS'!AM66="NS",100,IF('C-MNS'!AM66="N",10,IF('C-MNS'!AM66="c",1,0)))</f>
        <v>0</v>
      </c>
      <c r="AN66" s="81">
        <f>IF('C-MNS'!AN66="NS",100,IF('C-MNS'!AN66="N",10,IF('C-MNS'!AN66="c",1,0)))</f>
        <v>0</v>
      </c>
      <c r="AO66" s="81">
        <f>IF('C-MNS'!AO66="NS",100,IF('C-MNS'!AO66="N",10,IF('C-MNS'!AO66="c",1,0)))</f>
        <v>0</v>
      </c>
      <c r="AP66" s="81">
        <f>IF('C-MNS'!AP66="NS",100,IF('C-MNS'!AP66="N",10,IF('C-MNS'!AP66="c",1,0)))</f>
        <v>0</v>
      </c>
      <c r="AQ66" s="81">
        <f>IF('C-MNS'!AQ66="NS",100,IF('C-MNS'!AQ66="N",10,IF('C-MNS'!AQ66="c",1,0)))</f>
        <v>0</v>
      </c>
      <c r="AR66" s="81">
        <f>IF('C-MNS'!AR66="NS",100,IF('C-MNS'!AR66="N",10,IF('C-MNS'!AR66="c",1,0)))</f>
        <v>0</v>
      </c>
      <c r="AS66" s="81">
        <f>IF('C-MNS'!AS66="NS",100,IF('C-MNS'!AS66="N",10,IF('C-MNS'!AS66="c",1,0)))</f>
        <v>0</v>
      </c>
      <c r="AT66" s="81">
        <f>IF('C-MNS'!AT66="NS",100,IF('C-MNS'!AT66="N",10,IF('C-MNS'!AT66="c",1,0)))</f>
        <v>100</v>
      </c>
      <c r="AU66" s="81">
        <f>IF('C-MNS'!AU66="NS",100,IF('C-MNS'!AU66="N",10,IF('C-MNS'!AU66="c",1,0)))</f>
        <v>0</v>
      </c>
      <c r="AV66" s="81">
        <f>IF('C-MNS'!AV66="NS",100,IF('C-MNS'!AV66="N",10,IF('C-MNS'!AV66="c",1,0)))</f>
        <v>0</v>
      </c>
      <c r="AW66" s="81">
        <f>IF('C-MNS'!AW66="NS",100,IF('C-MNS'!AW66="N",10,IF('C-MNS'!AW66="c",1,0)))</f>
        <v>0</v>
      </c>
      <c r="AX66" s="81">
        <f>IF('C-MNS'!AX66="NS",100,IF('C-MNS'!AX66="N",10,IF('C-MNS'!AX66="c",1,0)))</f>
        <v>0</v>
      </c>
      <c r="AY66" s="81">
        <f>IF('C-MNS'!AY66="NS",100,IF('C-MNS'!AY66="N",10,IF('C-MNS'!AY66="c",1,0)))</f>
        <v>0</v>
      </c>
      <c r="AZ66" s="91">
        <f t="shared" si="3"/>
        <v>100</v>
      </c>
      <c r="BA66" s="91">
        <f t="shared" si="0"/>
        <v>1</v>
      </c>
      <c r="BB66" s="91">
        <f t="shared" si="1"/>
        <v>0</v>
      </c>
      <c r="BC66" s="91">
        <f t="shared" si="2"/>
        <v>0</v>
      </c>
    </row>
    <row r="67" spans="1:55" ht="15.75" customHeight="1">
      <c r="A67" s="525"/>
      <c r="B67" s="457"/>
      <c r="C67" s="457"/>
      <c r="D67" s="516"/>
      <c r="E67" s="93" t="s">
        <v>375</v>
      </c>
      <c r="F67" s="27" t="s">
        <v>457</v>
      </c>
      <c r="G67" s="81">
        <f>IF('C-MNS'!G67="NS",100,IF('C-MNS'!G67="N",10,IF('C-MNS'!G67="c",1,0)))</f>
        <v>0</v>
      </c>
      <c r="H67" s="81">
        <f>IF('C-MNS'!H67="NS",100,IF('C-MNS'!H67="N",10,IF('C-MNS'!H67="c",1,0)))</f>
        <v>0</v>
      </c>
      <c r="I67" s="81">
        <f>IF('C-MNS'!I67="NS",100,IF('C-MNS'!I67="N",10,IF('C-MNS'!I67="c",1,0)))</f>
        <v>0</v>
      </c>
      <c r="J67" s="81">
        <f>IF('C-MNS'!J67="NS",100,IF('C-MNS'!J67="N",10,IF('C-MNS'!J67="c",1,0)))</f>
        <v>0</v>
      </c>
      <c r="K67" s="81">
        <f>IF('C-MNS'!K67="NS",100,IF('C-MNS'!K67="N",10,IF('C-MNS'!K67="c",1,0)))</f>
        <v>0</v>
      </c>
      <c r="L67" s="81">
        <f>IF('C-MNS'!L67="NS",100,IF('C-MNS'!L67="N",10,IF('C-MNS'!L67="c",1,0)))</f>
        <v>0</v>
      </c>
      <c r="M67" s="81">
        <f>IF('C-MNS'!M67="NS",100,IF('C-MNS'!M67="N",10,IF('C-MNS'!M67="c",1,0)))</f>
        <v>0</v>
      </c>
      <c r="N67" s="81">
        <f>IF('C-MNS'!N67="NS",100,IF('C-MNS'!N67="N",10,IF('C-MNS'!N67="c",1,0)))</f>
        <v>0</v>
      </c>
      <c r="O67" s="81">
        <f>IF('C-MNS'!O67="NS",100,IF('C-MNS'!O67="N",10,IF('C-MNS'!O67="c",1,0)))</f>
        <v>0</v>
      </c>
      <c r="P67" s="81">
        <f>IF('C-MNS'!P67="NS",100,IF('C-MNS'!P67="N",10,IF('C-MNS'!P67="c",1,0)))</f>
        <v>0</v>
      </c>
      <c r="Q67" s="81">
        <f>IF('C-MNS'!Q67="NS",100,IF('C-MNS'!Q67="N",10,IF('C-MNS'!Q67="c",1,0)))</f>
        <v>0</v>
      </c>
      <c r="R67" s="81">
        <f>IF('C-MNS'!R67="NS",100,IF('C-MNS'!R67="N",10,IF('C-MNS'!R67="c",1,0)))</f>
        <v>0</v>
      </c>
      <c r="S67" s="81">
        <f>IF('C-MNS'!S67="NS",100,IF('C-MNS'!S67="N",10,IF('C-MNS'!S67="c",1,0)))</f>
        <v>0</v>
      </c>
      <c r="T67" s="81">
        <f>IF('C-MNS'!T67="NS",100,IF('C-MNS'!T67="N",10,IF('C-MNS'!T67="c",1,0)))</f>
        <v>0</v>
      </c>
      <c r="U67" s="81">
        <f>IF('C-MNS'!U67="NS",100,IF('C-MNS'!U67="N",10,IF('C-MNS'!U67="c",1,0)))</f>
        <v>0</v>
      </c>
      <c r="V67" s="81">
        <f>IF('C-MNS'!V67="NS",100,IF('C-MNS'!V67="N",10,IF('C-MNS'!V67="c",1,0)))</f>
        <v>0</v>
      </c>
      <c r="W67" s="81">
        <f>IF('C-MNS'!W67="NS",100,IF('C-MNS'!W67="N",10,IF('C-MNS'!W67="c",1,0)))</f>
        <v>0</v>
      </c>
      <c r="X67" s="81">
        <f>IF('C-MNS'!X67="NS",100,IF('C-MNS'!X67="N",10,IF('C-MNS'!X67="c",1,0)))</f>
        <v>0</v>
      </c>
      <c r="Y67" s="81">
        <f>IF('C-MNS'!Y67="NS",100,IF('C-MNS'!Y67="N",10,IF('C-MNS'!Y67="c",1,0)))</f>
        <v>0</v>
      </c>
      <c r="Z67" s="81">
        <f>IF('C-MNS'!Z67="NS",100,IF('C-MNS'!Z67="N",10,IF('C-MNS'!Z67="c",1,0)))</f>
        <v>0</v>
      </c>
      <c r="AA67" s="81">
        <f>IF('C-MNS'!AA67="NS",100,IF('C-MNS'!AA67="N",10,IF('C-MNS'!AA67="c",1,0)))</f>
        <v>0</v>
      </c>
      <c r="AB67" s="81">
        <f>IF('C-MNS'!AB67="NS",100,IF('C-MNS'!AB67="N",10,IF('C-MNS'!AB67="c",1,0)))</f>
        <v>0</v>
      </c>
      <c r="AC67" s="81">
        <f>IF('C-MNS'!AC67="NS",100,IF('C-MNS'!AC67="N",10,IF('C-MNS'!AC67="c",1,0)))</f>
        <v>0</v>
      </c>
      <c r="AD67" s="81">
        <f>IF('C-MNS'!AD67="NS",100,IF('C-MNS'!AD67="N",10,IF('C-MNS'!AD67="c",1,0)))</f>
        <v>0</v>
      </c>
      <c r="AE67" s="81">
        <f>IF('C-MNS'!AE67="NS",100,IF('C-MNS'!AE67="N",10,IF('C-MNS'!AE67="c",1,0)))</f>
        <v>0</v>
      </c>
      <c r="AF67" s="81">
        <f>IF('C-MNS'!AF67="NS",100,IF('C-MNS'!AF67="N",10,IF('C-MNS'!AF67="c",1,0)))</f>
        <v>0</v>
      </c>
      <c r="AG67" s="81">
        <f>IF('C-MNS'!AG67="NS",100,IF('C-MNS'!AG67="N",10,IF('C-MNS'!AG67="c",1,0)))</f>
        <v>0</v>
      </c>
      <c r="AH67" s="81">
        <f>IF('C-MNS'!AH67="NS",100,IF('C-MNS'!AH67="N",10,IF('C-MNS'!AH67="c",1,0)))</f>
        <v>0</v>
      </c>
      <c r="AI67" s="81">
        <f>IF('C-MNS'!AI67="NS",100,IF('C-MNS'!AI67="N",10,IF('C-MNS'!AI67="c",1,0)))</f>
        <v>0</v>
      </c>
      <c r="AJ67" s="81">
        <f>IF('C-MNS'!AJ67="NS",100,IF('C-MNS'!AJ67="N",10,IF('C-MNS'!AJ67="c",1,0)))</f>
        <v>0</v>
      </c>
      <c r="AK67" s="81">
        <f>IF('C-MNS'!AK67="NS",100,IF('C-MNS'!AK67="N",10,IF('C-MNS'!AK67="c",1,0)))</f>
        <v>0</v>
      </c>
      <c r="AL67" s="81">
        <f>IF('C-MNS'!AL67="NS",100,IF('C-MNS'!AL67="N",10,IF('C-MNS'!AL67="c",1,0)))</f>
        <v>0</v>
      </c>
      <c r="AM67" s="81">
        <f>IF('C-MNS'!AM67="NS",100,IF('C-MNS'!AM67="N",10,IF('C-MNS'!AM67="c",1,0)))</f>
        <v>0</v>
      </c>
      <c r="AN67" s="81">
        <f>IF('C-MNS'!AN67="NS",100,IF('C-MNS'!AN67="N",10,IF('C-MNS'!AN67="c",1,0)))</f>
        <v>0</v>
      </c>
      <c r="AO67" s="81">
        <f>IF('C-MNS'!AO67="NS",100,IF('C-MNS'!AO67="N",10,IF('C-MNS'!AO67="c",1,0)))</f>
        <v>0</v>
      </c>
      <c r="AP67" s="81">
        <f>IF('C-MNS'!AP67="NS",100,IF('C-MNS'!AP67="N",10,IF('C-MNS'!AP67="c",1,0)))</f>
        <v>0</v>
      </c>
      <c r="AQ67" s="81">
        <f>IF('C-MNS'!AQ67="NS",100,IF('C-MNS'!AQ67="N",10,IF('C-MNS'!AQ67="c",1,0)))</f>
        <v>0</v>
      </c>
      <c r="AR67" s="81">
        <f>IF('C-MNS'!AR67="NS",100,IF('C-MNS'!AR67="N",10,IF('C-MNS'!AR67="c",1,0)))</f>
        <v>0</v>
      </c>
      <c r="AS67" s="81">
        <f>IF('C-MNS'!AS67="NS",100,IF('C-MNS'!AS67="N",10,IF('C-MNS'!AS67="c",1,0)))</f>
        <v>0</v>
      </c>
      <c r="AT67" s="81">
        <f>IF('C-MNS'!AT67="NS",100,IF('C-MNS'!AT67="N",10,IF('C-MNS'!AT67="c",1,0)))</f>
        <v>0</v>
      </c>
      <c r="AU67" s="81">
        <f>IF('C-MNS'!AU67="NS",100,IF('C-MNS'!AU67="N",10,IF('C-MNS'!AU67="c",1,0)))</f>
        <v>100</v>
      </c>
      <c r="AV67" s="81">
        <f>IF('C-MNS'!AV67="NS",100,IF('C-MNS'!AV67="N",10,IF('C-MNS'!AV67="c",1,0)))</f>
        <v>0</v>
      </c>
      <c r="AW67" s="81">
        <f>IF('C-MNS'!AW67="NS",100,IF('C-MNS'!AW67="N",10,IF('C-MNS'!AW67="c",1,0)))</f>
        <v>0</v>
      </c>
      <c r="AX67" s="81">
        <f>IF('C-MNS'!AX67="NS",100,IF('C-MNS'!AX67="N",10,IF('C-MNS'!AX67="c",1,0)))</f>
        <v>0</v>
      </c>
      <c r="AY67" s="81">
        <f>IF('C-MNS'!AY67="NS",100,IF('C-MNS'!AY67="N",10,IF('C-MNS'!AY67="c",1,0)))</f>
        <v>0</v>
      </c>
      <c r="AZ67" s="91">
        <f t="shared" si="3"/>
        <v>100</v>
      </c>
      <c r="BA67" s="91">
        <f t="shared" si="0"/>
        <v>1</v>
      </c>
      <c r="BB67" s="91">
        <f t="shared" si="1"/>
        <v>0</v>
      </c>
      <c r="BC67" s="91">
        <f t="shared" si="2"/>
        <v>0</v>
      </c>
    </row>
    <row r="68" spans="1:55" ht="15.75" customHeight="1">
      <c r="A68" s="525"/>
      <c r="B68" s="458"/>
      <c r="C68" s="458"/>
      <c r="D68" s="519"/>
      <c r="E68" s="96" t="s">
        <v>377</v>
      </c>
      <c r="F68" s="23" t="s">
        <v>458</v>
      </c>
      <c r="G68" s="81">
        <f>IF('C-MNS'!G68="NS",100,IF('C-MNS'!G68="N",10,IF('C-MNS'!G68="c",1,0)))</f>
        <v>0</v>
      </c>
      <c r="H68" s="81">
        <f>IF('C-MNS'!H68="NS",100,IF('C-MNS'!H68="N",10,IF('C-MNS'!H68="c",1,0)))</f>
        <v>0</v>
      </c>
      <c r="I68" s="81">
        <f>IF('C-MNS'!I68="NS",100,IF('C-MNS'!I68="N",10,IF('C-MNS'!I68="c",1,0)))</f>
        <v>0</v>
      </c>
      <c r="J68" s="81">
        <f>IF('C-MNS'!J68="NS",100,IF('C-MNS'!J68="N",10,IF('C-MNS'!J68="c",1,0)))</f>
        <v>0</v>
      </c>
      <c r="K68" s="81">
        <f>IF('C-MNS'!K68="NS",100,IF('C-MNS'!K68="N",10,IF('C-MNS'!K68="c",1,0)))</f>
        <v>0</v>
      </c>
      <c r="L68" s="81">
        <f>IF('C-MNS'!L68="NS",100,IF('C-MNS'!L68="N",10,IF('C-MNS'!L68="c",1,0)))</f>
        <v>0</v>
      </c>
      <c r="M68" s="81">
        <f>IF('C-MNS'!M68="NS",100,IF('C-MNS'!M68="N",10,IF('C-MNS'!M68="c",1,0)))</f>
        <v>0</v>
      </c>
      <c r="N68" s="81">
        <f>IF('C-MNS'!N68="NS",100,IF('C-MNS'!N68="N",10,IF('C-MNS'!N68="c",1,0)))</f>
        <v>0</v>
      </c>
      <c r="O68" s="81">
        <f>IF('C-MNS'!O68="NS",100,IF('C-MNS'!O68="N",10,IF('C-MNS'!O68="c",1,0)))</f>
        <v>0</v>
      </c>
      <c r="P68" s="81">
        <f>IF('C-MNS'!P68="NS",100,IF('C-MNS'!P68="N",10,IF('C-MNS'!P68="c",1,0)))</f>
        <v>0</v>
      </c>
      <c r="Q68" s="81">
        <f>IF('C-MNS'!Q68="NS",100,IF('C-MNS'!Q68="N",10,IF('C-MNS'!Q68="c",1,0)))</f>
        <v>0</v>
      </c>
      <c r="R68" s="81">
        <f>IF('C-MNS'!R68="NS",100,IF('C-MNS'!R68="N",10,IF('C-MNS'!R68="c",1,0)))</f>
        <v>0</v>
      </c>
      <c r="S68" s="81">
        <f>IF('C-MNS'!S68="NS",100,IF('C-MNS'!S68="N",10,IF('C-MNS'!S68="c",1,0)))</f>
        <v>0</v>
      </c>
      <c r="T68" s="81">
        <f>IF('C-MNS'!T68="NS",100,IF('C-MNS'!T68="N",10,IF('C-MNS'!T68="c",1,0)))</f>
        <v>0</v>
      </c>
      <c r="U68" s="81">
        <f>IF('C-MNS'!U68="NS",100,IF('C-MNS'!U68="N",10,IF('C-MNS'!U68="c",1,0)))</f>
        <v>0</v>
      </c>
      <c r="V68" s="81">
        <f>IF('C-MNS'!V68="NS",100,IF('C-MNS'!V68="N",10,IF('C-MNS'!V68="c",1,0)))</f>
        <v>0</v>
      </c>
      <c r="W68" s="81">
        <f>IF('C-MNS'!W68="NS",100,IF('C-MNS'!W68="N",10,IF('C-MNS'!W68="c",1,0)))</f>
        <v>0</v>
      </c>
      <c r="X68" s="81">
        <f>IF('C-MNS'!X68="NS",100,IF('C-MNS'!X68="N",10,IF('C-MNS'!X68="c",1,0)))</f>
        <v>0</v>
      </c>
      <c r="Y68" s="81">
        <f>IF('C-MNS'!Y68="NS",100,IF('C-MNS'!Y68="N",10,IF('C-MNS'!Y68="c",1,0)))</f>
        <v>0</v>
      </c>
      <c r="Z68" s="81">
        <f>IF('C-MNS'!Z68="NS",100,IF('C-MNS'!Z68="N",10,IF('C-MNS'!Z68="c",1,0)))</f>
        <v>0</v>
      </c>
      <c r="AA68" s="81">
        <f>IF('C-MNS'!AA68="NS",100,IF('C-MNS'!AA68="N",10,IF('C-MNS'!AA68="c",1,0)))</f>
        <v>0</v>
      </c>
      <c r="AB68" s="81">
        <f>IF('C-MNS'!AB68="NS",100,IF('C-MNS'!AB68="N",10,IF('C-MNS'!AB68="c",1,0)))</f>
        <v>0</v>
      </c>
      <c r="AC68" s="81">
        <f>IF('C-MNS'!AC68="NS",100,IF('C-MNS'!AC68="N",10,IF('C-MNS'!AC68="c",1,0)))</f>
        <v>0</v>
      </c>
      <c r="AD68" s="81">
        <f>IF('C-MNS'!AD68="NS",100,IF('C-MNS'!AD68="N",10,IF('C-MNS'!AD68="c",1,0)))</f>
        <v>0</v>
      </c>
      <c r="AE68" s="81">
        <f>IF('C-MNS'!AE68="NS",100,IF('C-MNS'!AE68="N",10,IF('C-MNS'!AE68="c",1,0)))</f>
        <v>0</v>
      </c>
      <c r="AF68" s="81">
        <f>IF('C-MNS'!AF68="NS",100,IF('C-MNS'!AF68="N",10,IF('C-MNS'!AF68="c",1,0)))</f>
        <v>0</v>
      </c>
      <c r="AG68" s="81">
        <f>IF('C-MNS'!AG68="NS",100,IF('C-MNS'!AG68="N",10,IF('C-MNS'!AG68="c",1,0)))</f>
        <v>0</v>
      </c>
      <c r="AH68" s="81">
        <f>IF('C-MNS'!AH68="NS",100,IF('C-MNS'!AH68="N",10,IF('C-MNS'!AH68="c",1,0)))</f>
        <v>0</v>
      </c>
      <c r="AI68" s="81">
        <f>IF('C-MNS'!AI68="NS",100,IF('C-MNS'!AI68="N",10,IF('C-MNS'!AI68="c",1,0)))</f>
        <v>0</v>
      </c>
      <c r="AJ68" s="81">
        <f>IF('C-MNS'!AJ68="NS",100,IF('C-MNS'!AJ68="N",10,IF('C-MNS'!AJ68="c",1,0)))</f>
        <v>0</v>
      </c>
      <c r="AK68" s="81">
        <f>IF('C-MNS'!AK68="NS",100,IF('C-MNS'!AK68="N",10,IF('C-MNS'!AK68="c",1,0)))</f>
        <v>0</v>
      </c>
      <c r="AL68" s="81">
        <f>IF('C-MNS'!AL68="NS",100,IF('C-MNS'!AL68="N",10,IF('C-MNS'!AL68="c",1,0)))</f>
        <v>0</v>
      </c>
      <c r="AM68" s="81">
        <f>IF('C-MNS'!AM68="NS",100,IF('C-MNS'!AM68="N",10,IF('C-MNS'!AM68="c",1,0)))</f>
        <v>0</v>
      </c>
      <c r="AN68" s="81">
        <f>IF('C-MNS'!AN68="NS",100,IF('C-MNS'!AN68="N",10,IF('C-MNS'!AN68="c",1,0)))</f>
        <v>0</v>
      </c>
      <c r="AO68" s="81">
        <f>IF('C-MNS'!AO68="NS",100,IF('C-MNS'!AO68="N",10,IF('C-MNS'!AO68="c",1,0)))</f>
        <v>0</v>
      </c>
      <c r="AP68" s="81">
        <f>IF('C-MNS'!AP68="NS",100,IF('C-MNS'!AP68="N",10,IF('C-MNS'!AP68="c",1,0)))</f>
        <v>0</v>
      </c>
      <c r="AQ68" s="81">
        <f>IF('C-MNS'!AQ68="NS",100,IF('C-MNS'!AQ68="N",10,IF('C-MNS'!AQ68="c",1,0)))</f>
        <v>0</v>
      </c>
      <c r="AR68" s="81">
        <f>IF('C-MNS'!AR68="NS",100,IF('C-MNS'!AR68="N",10,IF('C-MNS'!AR68="c",1,0)))</f>
        <v>0</v>
      </c>
      <c r="AS68" s="81">
        <f>IF('C-MNS'!AS68="NS",100,IF('C-MNS'!AS68="N",10,IF('C-MNS'!AS68="c",1,0)))</f>
        <v>0</v>
      </c>
      <c r="AT68" s="81">
        <f>IF('C-MNS'!AT68="NS",100,IF('C-MNS'!AT68="N",10,IF('C-MNS'!AT68="c",1,0)))</f>
        <v>0</v>
      </c>
      <c r="AU68" s="81">
        <f>IF('C-MNS'!AU68="NS",100,IF('C-MNS'!AU68="N",10,IF('C-MNS'!AU68="c",1,0)))</f>
        <v>0</v>
      </c>
      <c r="AV68" s="81">
        <f>IF('C-MNS'!AV68="NS",100,IF('C-MNS'!AV68="N",10,IF('C-MNS'!AV68="c",1,0)))</f>
        <v>100</v>
      </c>
      <c r="AW68" s="81">
        <f>IF('C-MNS'!AW68="NS",100,IF('C-MNS'!AW68="N",10,IF('C-MNS'!AW68="c",1,0)))</f>
        <v>0</v>
      </c>
      <c r="AX68" s="81">
        <f>IF('C-MNS'!AX68="NS",100,IF('C-MNS'!AX68="N",10,IF('C-MNS'!AX68="c",1,0)))</f>
        <v>0</v>
      </c>
      <c r="AY68" s="81">
        <f>IF('C-MNS'!AY68="NS",100,IF('C-MNS'!AY68="N",10,IF('C-MNS'!AY68="c",1,0)))</f>
        <v>0</v>
      </c>
      <c r="AZ68" s="91">
        <f t="shared" si="3"/>
        <v>100</v>
      </c>
      <c r="BA68" s="91">
        <f t="shared" si="0"/>
        <v>1</v>
      </c>
      <c r="BB68" s="91">
        <f t="shared" si="1"/>
        <v>0</v>
      </c>
      <c r="BC68" s="91">
        <f t="shared" si="2"/>
        <v>0</v>
      </c>
    </row>
    <row r="69" spans="1:55" ht="15.75" customHeight="1">
      <c r="A69" s="525"/>
      <c r="B69" s="521" t="s">
        <v>341</v>
      </c>
      <c r="C69" s="521" t="s">
        <v>461</v>
      </c>
      <c r="D69" s="520" t="s">
        <v>142</v>
      </c>
      <c r="E69" s="93" t="s">
        <v>373</v>
      </c>
      <c r="F69" s="27" t="s">
        <v>462</v>
      </c>
      <c r="G69" s="81">
        <f>IF('C-MNS'!G69="NS",100,IF('C-MNS'!G69="N",10,IF('C-MNS'!G69="c",1,0)))</f>
        <v>0</v>
      </c>
      <c r="H69" s="81">
        <f>IF('C-MNS'!H69="NS",100,IF('C-MNS'!H69="N",10,IF('C-MNS'!H69="c",1,0)))</f>
        <v>0</v>
      </c>
      <c r="I69" s="81">
        <f>IF('C-MNS'!I69="NS",100,IF('C-MNS'!I69="N",10,IF('C-MNS'!I69="c",1,0)))</f>
        <v>0</v>
      </c>
      <c r="J69" s="81">
        <f>IF('C-MNS'!J69="NS",100,IF('C-MNS'!J69="N",10,IF('C-MNS'!J69="c",1,0)))</f>
        <v>0</v>
      </c>
      <c r="K69" s="81">
        <f>IF('C-MNS'!K69="NS",100,IF('C-MNS'!K69="N",10,IF('C-MNS'!K69="c",1,0)))</f>
        <v>0</v>
      </c>
      <c r="L69" s="81">
        <f>IF('C-MNS'!L69="NS",100,IF('C-MNS'!L69="N",10,IF('C-MNS'!L69="c",1,0)))</f>
        <v>0</v>
      </c>
      <c r="M69" s="81">
        <f>IF('C-MNS'!M69="NS",100,IF('C-MNS'!M69="N",10,IF('C-MNS'!M69="c",1,0)))</f>
        <v>0</v>
      </c>
      <c r="N69" s="81">
        <f>IF('C-MNS'!N69="NS",100,IF('C-MNS'!N69="N",10,IF('C-MNS'!N69="c",1,0)))</f>
        <v>0</v>
      </c>
      <c r="O69" s="81">
        <f>IF('C-MNS'!O69="NS",100,IF('C-MNS'!O69="N",10,IF('C-MNS'!O69="c",1,0)))</f>
        <v>0</v>
      </c>
      <c r="P69" s="81">
        <f>IF('C-MNS'!P69="NS",100,IF('C-MNS'!P69="N",10,IF('C-MNS'!P69="c",1,0)))</f>
        <v>0</v>
      </c>
      <c r="Q69" s="81">
        <f>IF('C-MNS'!Q69="NS",100,IF('C-MNS'!Q69="N",10,IF('C-MNS'!Q69="c",1,0)))</f>
        <v>0</v>
      </c>
      <c r="R69" s="81">
        <f>IF('C-MNS'!R69="NS",100,IF('C-MNS'!R69="N",10,IF('C-MNS'!R69="c",1,0)))</f>
        <v>0</v>
      </c>
      <c r="S69" s="81">
        <f>IF('C-MNS'!S69="NS",100,IF('C-MNS'!S69="N",10,IF('C-MNS'!S69="c",1,0)))</f>
        <v>0</v>
      </c>
      <c r="T69" s="81">
        <f>IF('C-MNS'!T69="NS",100,IF('C-MNS'!T69="N",10,IF('C-MNS'!T69="c",1,0)))</f>
        <v>0</v>
      </c>
      <c r="U69" s="81">
        <f>IF('C-MNS'!U69="NS",100,IF('C-MNS'!U69="N",10,IF('C-MNS'!U69="c",1,0)))</f>
        <v>0</v>
      </c>
      <c r="V69" s="81">
        <f>IF('C-MNS'!V69="NS",100,IF('C-MNS'!V69="N",10,IF('C-MNS'!V69="c",1,0)))</f>
        <v>0</v>
      </c>
      <c r="W69" s="81">
        <f>IF('C-MNS'!W69="NS",100,IF('C-MNS'!W69="N",10,IF('C-MNS'!W69="c",1,0)))</f>
        <v>0</v>
      </c>
      <c r="X69" s="81">
        <f>IF('C-MNS'!X69="NS",100,IF('C-MNS'!X69="N",10,IF('C-MNS'!X69="c",1,0)))</f>
        <v>0</v>
      </c>
      <c r="Y69" s="81">
        <f>IF('C-MNS'!Y69="NS",100,IF('C-MNS'!Y69="N",10,IF('C-MNS'!Y69="c",1,0)))</f>
        <v>0</v>
      </c>
      <c r="Z69" s="81">
        <f>IF('C-MNS'!Z69="NS",100,IF('C-MNS'!Z69="N",10,IF('C-MNS'!Z69="c",1,0)))</f>
        <v>0</v>
      </c>
      <c r="AA69" s="81">
        <f>IF('C-MNS'!AA69="NS",100,IF('C-MNS'!AA69="N",10,IF('C-MNS'!AA69="c",1,0)))</f>
        <v>0</v>
      </c>
      <c r="AB69" s="81">
        <f>IF('C-MNS'!AB69="NS",100,IF('C-MNS'!AB69="N",10,IF('C-MNS'!AB69="c",1,0)))</f>
        <v>0</v>
      </c>
      <c r="AC69" s="81">
        <f>IF('C-MNS'!AC69="NS",100,IF('C-MNS'!AC69="N",10,IF('C-MNS'!AC69="c",1,0)))</f>
        <v>0</v>
      </c>
      <c r="AD69" s="81">
        <f>IF('C-MNS'!AD69="NS",100,IF('C-MNS'!AD69="N",10,IF('C-MNS'!AD69="c",1,0)))</f>
        <v>0</v>
      </c>
      <c r="AE69" s="81">
        <f>IF('C-MNS'!AE69="NS",100,IF('C-MNS'!AE69="N",10,IF('C-MNS'!AE69="c",1,0)))</f>
        <v>0</v>
      </c>
      <c r="AF69" s="81">
        <f>IF('C-MNS'!AF69="NS",100,IF('C-MNS'!AF69="N",10,IF('C-MNS'!AF69="c",1,0)))</f>
        <v>0</v>
      </c>
      <c r="AG69" s="81">
        <f>IF('C-MNS'!AG69="NS",100,IF('C-MNS'!AG69="N",10,IF('C-MNS'!AG69="c",1,0)))</f>
        <v>0</v>
      </c>
      <c r="AH69" s="81">
        <f>IF('C-MNS'!AH69="NS",100,IF('C-MNS'!AH69="N",10,IF('C-MNS'!AH69="c",1,0)))</f>
        <v>0</v>
      </c>
      <c r="AI69" s="81">
        <f>IF('C-MNS'!AI69="NS",100,IF('C-MNS'!AI69="N",10,IF('C-MNS'!AI69="c",1,0)))</f>
        <v>0</v>
      </c>
      <c r="AJ69" s="81">
        <f>IF('C-MNS'!AJ69="NS",100,IF('C-MNS'!AJ69="N",10,IF('C-MNS'!AJ69="c",1,0)))</f>
        <v>0</v>
      </c>
      <c r="AK69" s="81">
        <f>IF('C-MNS'!AK69="NS",100,IF('C-MNS'!AK69="N",10,IF('C-MNS'!AK69="c",1,0)))</f>
        <v>0</v>
      </c>
      <c r="AL69" s="81">
        <f>IF('C-MNS'!AL69="NS",100,IF('C-MNS'!AL69="N",10,IF('C-MNS'!AL69="c",1,0)))</f>
        <v>0</v>
      </c>
      <c r="AM69" s="81">
        <f>IF('C-MNS'!AM69="NS",100,IF('C-MNS'!AM69="N",10,IF('C-MNS'!AM69="c",1,0)))</f>
        <v>0</v>
      </c>
      <c r="AN69" s="81">
        <f>IF('C-MNS'!AN69="NS",100,IF('C-MNS'!AN69="N",10,IF('C-MNS'!AN69="c",1,0)))</f>
        <v>0</v>
      </c>
      <c r="AO69" s="81">
        <f>IF('C-MNS'!AO69="NS",100,IF('C-MNS'!AO69="N",10,IF('C-MNS'!AO69="c",1,0)))</f>
        <v>0</v>
      </c>
      <c r="AP69" s="81">
        <f>IF('C-MNS'!AP69="NS",100,IF('C-MNS'!AP69="N",10,IF('C-MNS'!AP69="c",1,0)))</f>
        <v>0</v>
      </c>
      <c r="AQ69" s="81">
        <f>IF('C-MNS'!AQ69="NS",100,IF('C-MNS'!AQ69="N",10,IF('C-MNS'!AQ69="c",1,0)))</f>
        <v>0</v>
      </c>
      <c r="AR69" s="81">
        <f>IF('C-MNS'!AR69="NS",100,IF('C-MNS'!AR69="N",10,IF('C-MNS'!AR69="c",1,0)))</f>
        <v>0</v>
      </c>
      <c r="AS69" s="81">
        <f>IF('C-MNS'!AS69="NS",100,IF('C-MNS'!AS69="N",10,IF('C-MNS'!AS69="c",1,0)))</f>
        <v>0</v>
      </c>
      <c r="AT69" s="81">
        <f>IF('C-MNS'!AT69="NS",100,IF('C-MNS'!AT69="N",10,IF('C-MNS'!AT69="c",1,0)))</f>
        <v>100</v>
      </c>
      <c r="AU69" s="81">
        <f>IF('C-MNS'!AU69="NS",100,IF('C-MNS'!AU69="N",10,IF('C-MNS'!AU69="c",1,0)))</f>
        <v>0</v>
      </c>
      <c r="AV69" s="81">
        <f>IF('C-MNS'!AV69="NS",100,IF('C-MNS'!AV69="N",10,IF('C-MNS'!AV69="c",1,0)))</f>
        <v>0</v>
      </c>
      <c r="AW69" s="81">
        <f>IF('C-MNS'!AW69="NS",100,IF('C-MNS'!AW69="N",10,IF('C-MNS'!AW69="c",1,0)))</f>
        <v>0</v>
      </c>
      <c r="AX69" s="81">
        <f>IF('C-MNS'!AX69="NS",100,IF('C-MNS'!AX69="N",10,IF('C-MNS'!AX69="c",1,0)))</f>
        <v>0</v>
      </c>
      <c r="AY69" s="81">
        <f>IF('C-MNS'!AY69="NS",100,IF('C-MNS'!AY69="N",10,IF('C-MNS'!AY69="c",1,0)))</f>
        <v>0</v>
      </c>
      <c r="AZ69" s="91">
        <f t="shared" si="3"/>
        <v>100</v>
      </c>
      <c r="BA69" s="91">
        <f t="shared" si="0"/>
        <v>1</v>
      </c>
      <c r="BB69" s="91">
        <f t="shared" si="1"/>
        <v>0</v>
      </c>
      <c r="BC69" s="91">
        <f t="shared" si="2"/>
        <v>0</v>
      </c>
    </row>
    <row r="70" spans="1:55" ht="15.75" customHeight="1">
      <c r="A70" s="525"/>
      <c r="B70" s="457"/>
      <c r="C70" s="457"/>
      <c r="D70" s="516"/>
      <c r="E70" s="93" t="s">
        <v>375</v>
      </c>
      <c r="F70" s="27" t="s">
        <v>463</v>
      </c>
      <c r="G70" s="81">
        <f>IF('C-MNS'!G70="NS",100,IF('C-MNS'!G70="N",10,IF('C-MNS'!G70="c",1,0)))</f>
        <v>0</v>
      </c>
      <c r="H70" s="81">
        <f>IF('C-MNS'!H70="NS",100,IF('C-MNS'!H70="N",10,IF('C-MNS'!H70="c",1,0)))</f>
        <v>0</v>
      </c>
      <c r="I70" s="81">
        <f>IF('C-MNS'!I70="NS",100,IF('C-MNS'!I70="N",10,IF('C-MNS'!I70="c",1,0)))</f>
        <v>0</v>
      </c>
      <c r="J70" s="81">
        <f>IF('C-MNS'!J70="NS",100,IF('C-MNS'!J70="N",10,IF('C-MNS'!J70="c",1,0)))</f>
        <v>0</v>
      </c>
      <c r="K70" s="81">
        <f>IF('C-MNS'!K70="NS",100,IF('C-MNS'!K70="N",10,IF('C-MNS'!K70="c",1,0)))</f>
        <v>0</v>
      </c>
      <c r="L70" s="81">
        <f>IF('C-MNS'!L70="NS",100,IF('C-MNS'!L70="N",10,IF('C-MNS'!L70="c",1,0)))</f>
        <v>0</v>
      </c>
      <c r="M70" s="81">
        <f>IF('C-MNS'!M70="NS",100,IF('C-MNS'!M70="N",10,IF('C-MNS'!M70="c",1,0)))</f>
        <v>0</v>
      </c>
      <c r="N70" s="81">
        <f>IF('C-MNS'!N70="NS",100,IF('C-MNS'!N70="N",10,IF('C-MNS'!N70="c",1,0)))</f>
        <v>0</v>
      </c>
      <c r="O70" s="81">
        <f>IF('C-MNS'!O70="NS",100,IF('C-MNS'!O70="N",10,IF('C-MNS'!O70="c",1,0)))</f>
        <v>0</v>
      </c>
      <c r="P70" s="81">
        <f>IF('C-MNS'!P70="NS",100,IF('C-MNS'!P70="N",10,IF('C-MNS'!P70="c",1,0)))</f>
        <v>0</v>
      </c>
      <c r="Q70" s="81">
        <f>IF('C-MNS'!Q70="NS",100,IF('C-MNS'!Q70="N",10,IF('C-MNS'!Q70="c",1,0)))</f>
        <v>0</v>
      </c>
      <c r="R70" s="81">
        <f>IF('C-MNS'!R70="NS",100,IF('C-MNS'!R70="N",10,IF('C-MNS'!R70="c",1,0)))</f>
        <v>0</v>
      </c>
      <c r="S70" s="81">
        <f>IF('C-MNS'!S70="NS",100,IF('C-MNS'!S70="N",10,IF('C-MNS'!S70="c",1,0)))</f>
        <v>0</v>
      </c>
      <c r="T70" s="81">
        <f>IF('C-MNS'!T70="NS",100,IF('C-MNS'!T70="N",10,IF('C-MNS'!T70="c",1,0)))</f>
        <v>0</v>
      </c>
      <c r="U70" s="81">
        <f>IF('C-MNS'!U70="NS",100,IF('C-MNS'!U70="N",10,IF('C-MNS'!U70="c",1,0)))</f>
        <v>0</v>
      </c>
      <c r="V70" s="81">
        <f>IF('C-MNS'!V70="NS",100,IF('C-MNS'!V70="N",10,IF('C-MNS'!V70="c",1,0)))</f>
        <v>0</v>
      </c>
      <c r="W70" s="81">
        <f>IF('C-MNS'!W70="NS",100,IF('C-MNS'!W70="N",10,IF('C-MNS'!W70="c",1,0)))</f>
        <v>0</v>
      </c>
      <c r="X70" s="81">
        <f>IF('C-MNS'!X70="NS",100,IF('C-MNS'!X70="N",10,IF('C-MNS'!X70="c",1,0)))</f>
        <v>0</v>
      </c>
      <c r="Y70" s="81">
        <f>IF('C-MNS'!Y70="NS",100,IF('C-MNS'!Y70="N",10,IF('C-MNS'!Y70="c",1,0)))</f>
        <v>0</v>
      </c>
      <c r="Z70" s="81">
        <f>IF('C-MNS'!Z70="NS",100,IF('C-MNS'!Z70="N",10,IF('C-MNS'!Z70="c",1,0)))</f>
        <v>0</v>
      </c>
      <c r="AA70" s="81">
        <f>IF('C-MNS'!AA70="NS",100,IF('C-MNS'!AA70="N",10,IF('C-MNS'!AA70="c",1,0)))</f>
        <v>0</v>
      </c>
      <c r="AB70" s="81">
        <f>IF('C-MNS'!AB70="NS",100,IF('C-MNS'!AB70="N",10,IF('C-MNS'!AB70="c",1,0)))</f>
        <v>0</v>
      </c>
      <c r="AC70" s="81">
        <f>IF('C-MNS'!AC70="NS",100,IF('C-MNS'!AC70="N",10,IF('C-MNS'!AC70="c",1,0)))</f>
        <v>0</v>
      </c>
      <c r="AD70" s="81">
        <f>IF('C-MNS'!AD70="NS",100,IF('C-MNS'!AD70="N",10,IF('C-MNS'!AD70="c",1,0)))</f>
        <v>0</v>
      </c>
      <c r="AE70" s="81">
        <f>IF('C-MNS'!AE70="NS",100,IF('C-MNS'!AE70="N",10,IF('C-MNS'!AE70="c",1,0)))</f>
        <v>0</v>
      </c>
      <c r="AF70" s="81">
        <f>IF('C-MNS'!AF70="NS",100,IF('C-MNS'!AF70="N",10,IF('C-MNS'!AF70="c",1,0)))</f>
        <v>0</v>
      </c>
      <c r="AG70" s="81">
        <f>IF('C-MNS'!AG70="NS",100,IF('C-MNS'!AG70="N",10,IF('C-MNS'!AG70="c",1,0)))</f>
        <v>0</v>
      </c>
      <c r="AH70" s="81">
        <f>IF('C-MNS'!AH70="NS",100,IF('C-MNS'!AH70="N",10,IF('C-MNS'!AH70="c",1,0)))</f>
        <v>0</v>
      </c>
      <c r="AI70" s="81">
        <f>IF('C-MNS'!AI70="NS",100,IF('C-MNS'!AI70="N",10,IF('C-MNS'!AI70="c",1,0)))</f>
        <v>0</v>
      </c>
      <c r="AJ70" s="81">
        <f>IF('C-MNS'!AJ70="NS",100,IF('C-MNS'!AJ70="N",10,IF('C-MNS'!AJ70="c",1,0)))</f>
        <v>0</v>
      </c>
      <c r="AK70" s="81">
        <f>IF('C-MNS'!AK70="NS",100,IF('C-MNS'!AK70="N",10,IF('C-MNS'!AK70="c",1,0)))</f>
        <v>0</v>
      </c>
      <c r="AL70" s="81">
        <f>IF('C-MNS'!AL70="NS",100,IF('C-MNS'!AL70="N",10,IF('C-MNS'!AL70="c",1,0)))</f>
        <v>0</v>
      </c>
      <c r="AM70" s="81">
        <f>IF('C-MNS'!AM70="NS",100,IF('C-MNS'!AM70="N",10,IF('C-MNS'!AM70="c",1,0)))</f>
        <v>0</v>
      </c>
      <c r="AN70" s="81">
        <f>IF('C-MNS'!AN70="NS",100,IF('C-MNS'!AN70="N",10,IF('C-MNS'!AN70="c",1,0)))</f>
        <v>0</v>
      </c>
      <c r="AO70" s="81">
        <f>IF('C-MNS'!AO70="NS",100,IF('C-MNS'!AO70="N",10,IF('C-MNS'!AO70="c",1,0)))</f>
        <v>0</v>
      </c>
      <c r="AP70" s="81">
        <f>IF('C-MNS'!AP70="NS",100,IF('C-MNS'!AP70="N",10,IF('C-MNS'!AP70="c",1,0)))</f>
        <v>0</v>
      </c>
      <c r="AQ70" s="81">
        <f>IF('C-MNS'!AQ70="NS",100,IF('C-MNS'!AQ70="N",10,IF('C-MNS'!AQ70="c",1,0)))</f>
        <v>0</v>
      </c>
      <c r="AR70" s="81">
        <f>IF('C-MNS'!AR70="NS",100,IF('C-MNS'!AR70="N",10,IF('C-MNS'!AR70="c",1,0)))</f>
        <v>0</v>
      </c>
      <c r="AS70" s="81">
        <f>IF('C-MNS'!AS70="NS",100,IF('C-MNS'!AS70="N",10,IF('C-MNS'!AS70="c",1,0)))</f>
        <v>0</v>
      </c>
      <c r="AT70" s="81">
        <f>IF('C-MNS'!AT70="NS",100,IF('C-MNS'!AT70="N",10,IF('C-MNS'!AT70="c",1,0)))</f>
        <v>0</v>
      </c>
      <c r="AU70" s="81">
        <f>IF('C-MNS'!AU70="NS",100,IF('C-MNS'!AU70="N",10,IF('C-MNS'!AU70="c",1,0)))</f>
        <v>100</v>
      </c>
      <c r="AV70" s="81">
        <f>IF('C-MNS'!AV70="NS",100,IF('C-MNS'!AV70="N",10,IF('C-MNS'!AV70="c",1,0)))</f>
        <v>0</v>
      </c>
      <c r="AW70" s="81">
        <f>IF('C-MNS'!AW70="NS",100,IF('C-MNS'!AW70="N",10,IF('C-MNS'!AW70="c",1,0)))</f>
        <v>0</v>
      </c>
      <c r="AX70" s="81">
        <f>IF('C-MNS'!AX70="NS",100,IF('C-MNS'!AX70="N",10,IF('C-MNS'!AX70="c",1,0)))</f>
        <v>0</v>
      </c>
      <c r="AY70" s="81">
        <f>IF('C-MNS'!AY70="NS",100,IF('C-MNS'!AY70="N",10,IF('C-MNS'!AY70="c",1,0)))</f>
        <v>0</v>
      </c>
      <c r="AZ70" s="91">
        <f t="shared" si="3"/>
        <v>100</v>
      </c>
      <c r="BA70" s="91">
        <f t="shared" si="0"/>
        <v>1</v>
      </c>
      <c r="BB70" s="91">
        <f t="shared" si="1"/>
        <v>0</v>
      </c>
      <c r="BC70" s="91">
        <f t="shared" si="2"/>
        <v>0</v>
      </c>
    </row>
    <row r="71" spans="1:55" ht="15.75" customHeight="1">
      <c r="A71" s="525"/>
      <c r="B71" s="457"/>
      <c r="C71" s="458"/>
      <c r="D71" s="519"/>
      <c r="E71" s="96" t="s">
        <v>377</v>
      </c>
      <c r="F71" s="23" t="s">
        <v>464</v>
      </c>
      <c r="G71" s="81">
        <f>IF('C-MNS'!G71="NS",100,IF('C-MNS'!G71="N",10,IF('C-MNS'!G71="c",1,0)))</f>
        <v>0</v>
      </c>
      <c r="H71" s="81">
        <f>IF('C-MNS'!H71="NS",100,IF('C-MNS'!H71="N",10,IF('C-MNS'!H71="c",1,0)))</f>
        <v>0</v>
      </c>
      <c r="I71" s="81">
        <f>IF('C-MNS'!I71="NS",100,IF('C-MNS'!I71="N",10,IF('C-MNS'!I71="c",1,0)))</f>
        <v>0</v>
      </c>
      <c r="J71" s="81">
        <f>IF('C-MNS'!J71="NS",100,IF('C-MNS'!J71="N",10,IF('C-MNS'!J71="c",1,0)))</f>
        <v>0</v>
      </c>
      <c r="K71" s="81">
        <f>IF('C-MNS'!K71="NS",100,IF('C-MNS'!K71="N",10,IF('C-MNS'!K71="c",1,0)))</f>
        <v>0</v>
      </c>
      <c r="L71" s="81">
        <f>IF('C-MNS'!L71="NS",100,IF('C-MNS'!L71="N",10,IF('C-MNS'!L71="c",1,0)))</f>
        <v>0</v>
      </c>
      <c r="M71" s="81">
        <f>IF('C-MNS'!M71="NS",100,IF('C-MNS'!M71="N",10,IF('C-MNS'!M71="c",1,0)))</f>
        <v>0</v>
      </c>
      <c r="N71" s="81">
        <f>IF('C-MNS'!N71="NS",100,IF('C-MNS'!N71="N",10,IF('C-MNS'!N71="c",1,0)))</f>
        <v>0</v>
      </c>
      <c r="O71" s="81">
        <f>IF('C-MNS'!O71="NS",100,IF('C-MNS'!O71="N",10,IF('C-MNS'!O71="c",1,0)))</f>
        <v>0</v>
      </c>
      <c r="P71" s="81">
        <f>IF('C-MNS'!P71="NS",100,IF('C-MNS'!P71="N",10,IF('C-MNS'!P71="c",1,0)))</f>
        <v>0</v>
      </c>
      <c r="Q71" s="81">
        <f>IF('C-MNS'!Q71="NS",100,IF('C-MNS'!Q71="N",10,IF('C-MNS'!Q71="c",1,0)))</f>
        <v>0</v>
      </c>
      <c r="R71" s="81">
        <f>IF('C-MNS'!R71="NS",100,IF('C-MNS'!R71="N",10,IF('C-MNS'!R71="c",1,0)))</f>
        <v>0</v>
      </c>
      <c r="S71" s="81">
        <f>IF('C-MNS'!S71="NS",100,IF('C-MNS'!S71="N",10,IF('C-MNS'!S71="c",1,0)))</f>
        <v>0</v>
      </c>
      <c r="T71" s="81">
        <f>IF('C-MNS'!T71="NS",100,IF('C-MNS'!T71="N",10,IF('C-MNS'!T71="c",1,0)))</f>
        <v>0</v>
      </c>
      <c r="U71" s="81">
        <f>IF('C-MNS'!U71="NS",100,IF('C-MNS'!U71="N",10,IF('C-MNS'!U71="c",1,0)))</f>
        <v>0</v>
      </c>
      <c r="V71" s="81">
        <f>IF('C-MNS'!V71="NS",100,IF('C-MNS'!V71="N",10,IF('C-MNS'!V71="c",1,0)))</f>
        <v>0</v>
      </c>
      <c r="W71" s="81">
        <f>IF('C-MNS'!W71="NS",100,IF('C-MNS'!W71="N",10,IF('C-MNS'!W71="c",1,0)))</f>
        <v>0</v>
      </c>
      <c r="X71" s="81">
        <f>IF('C-MNS'!X71="NS",100,IF('C-MNS'!X71="N",10,IF('C-MNS'!X71="c",1,0)))</f>
        <v>0</v>
      </c>
      <c r="Y71" s="81">
        <f>IF('C-MNS'!Y71="NS",100,IF('C-MNS'!Y71="N",10,IF('C-MNS'!Y71="c",1,0)))</f>
        <v>0</v>
      </c>
      <c r="Z71" s="81">
        <f>IF('C-MNS'!Z71="NS",100,IF('C-MNS'!Z71="N",10,IF('C-MNS'!Z71="c",1,0)))</f>
        <v>0</v>
      </c>
      <c r="AA71" s="81">
        <f>IF('C-MNS'!AA71="NS",100,IF('C-MNS'!AA71="N",10,IF('C-MNS'!AA71="c",1,0)))</f>
        <v>0</v>
      </c>
      <c r="AB71" s="81">
        <f>IF('C-MNS'!AB71="NS",100,IF('C-MNS'!AB71="N",10,IF('C-MNS'!AB71="c",1,0)))</f>
        <v>0</v>
      </c>
      <c r="AC71" s="81">
        <f>IF('C-MNS'!AC71="NS",100,IF('C-MNS'!AC71="N",10,IF('C-MNS'!AC71="c",1,0)))</f>
        <v>0</v>
      </c>
      <c r="AD71" s="81">
        <f>IF('C-MNS'!AD71="NS",100,IF('C-MNS'!AD71="N",10,IF('C-MNS'!AD71="c",1,0)))</f>
        <v>0</v>
      </c>
      <c r="AE71" s="81">
        <f>IF('C-MNS'!AE71="NS",100,IF('C-MNS'!AE71="N",10,IF('C-MNS'!AE71="c",1,0)))</f>
        <v>0</v>
      </c>
      <c r="AF71" s="81">
        <f>IF('C-MNS'!AF71="NS",100,IF('C-MNS'!AF71="N",10,IF('C-MNS'!AF71="c",1,0)))</f>
        <v>0</v>
      </c>
      <c r="AG71" s="81">
        <f>IF('C-MNS'!AG71="NS",100,IF('C-MNS'!AG71="N",10,IF('C-MNS'!AG71="c",1,0)))</f>
        <v>0</v>
      </c>
      <c r="AH71" s="81">
        <f>IF('C-MNS'!AH71="NS",100,IF('C-MNS'!AH71="N",10,IF('C-MNS'!AH71="c",1,0)))</f>
        <v>0</v>
      </c>
      <c r="AI71" s="81">
        <f>IF('C-MNS'!AI71="NS",100,IF('C-MNS'!AI71="N",10,IF('C-MNS'!AI71="c",1,0)))</f>
        <v>0</v>
      </c>
      <c r="AJ71" s="81">
        <f>IF('C-MNS'!AJ71="NS",100,IF('C-MNS'!AJ71="N",10,IF('C-MNS'!AJ71="c",1,0)))</f>
        <v>0</v>
      </c>
      <c r="AK71" s="81">
        <f>IF('C-MNS'!AK71="NS",100,IF('C-MNS'!AK71="N",10,IF('C-MNS'!AK71="c",1,0)))</f>
        <v>0</v>
      </c>
      <c r="AL71" s="81">
        <f>IF('C-MNS'!AL71="NS",100,IF('C-MNS'!AL71="N",10,IF('C-MNS'!AL71="c",1,0)))</f>
        <v>0</v>
      </c>
      <c r="AM71" s="81">
        <f>IF('C-MNS'!AM71="NS",100,IF('C-MNS'!AM71="N",10,IF('C-MNS'!AM71="c",1,0)))</f>
        <v>0</v>
      </c>
      <c r="AN71" s="81">
        <f>IF('C-MNS'!AN71="NS",100,IF('C-MNS'!AN71="N",10,IF('C-MNS'!AN71="c",1,0)))</f>
        <v>0</v>
      </c>
      <c r="AO71" s="81">
        <f>IF('C-MNS'!AO71="NS",100,IF('C-MNS'!AO71="N",10,IF('C-MNS'!AO71="c",1,0)))</f>
        <v>0</v>
      </c>
      <c r="AP71" s="81">
        <f>IF('C-MNS'!AP71="NS",100,IF('C-MNS'!AP71="N",10,IF('C-MNS'!AP71="c",1,0)))</f>
        <v>0</v>
      </c>
      <c r="AQ71" s="81">
        <f>IF('C-MNS'!AQ71="NS",100,IF('C-MNS'!AQ71="N",10,IF('C-MNS'!AQ71="c",1,0)))</f>
        <v>0</v>
      </c>
      <c r="AR71" s="81">
        <f>IF('C-MNS'!AR71="NS",100,IF('C-MNS'!AR71="N",10,IF('C-MNS'!AR71="c",1,0)))</f>
        <v>0</v>
      </c>
      <c r="AS71" s="81">
        <f>IF('C-MNS'!AS71="NS",100,IF('C-MNS'!AS71="N",10,IF('C-MNS'!AS71="c",1,0)))</f>
        <v>0</v>
      </c>
      <c r="AT71" s="81">
        <f>IF('C-MNS'!AT71="NS",100,IF('C-MNS'!AT71="N",10,IF('C-MNS'!AT71="c",1,0)))</f>
        <v>0</v>
      </c>
      <c r="AU71" s="81">
        <f>IF('C-MNS'!AU71="NS",100,IF('C-MNS'!AU71="N",10,IF('C-MNS'!AU71="c",1,0)))</f>
        <v>0</v>
      </c>
      <c r="AV71" s="81">
        <f>IF('C-MNS'!AV71="NS",100,IF('C-MNS'!AV71="N",10,IF('C-MNS'!AV71="c",1,0)))</f>
        <v>100</v>
      </c>
      <c r="AW71" s="81">
        <f>IF('C-MNS'!AW71="NS",100,IF('C-MNS'!AW71="N",10,IF('C-MNS'!AW71="c",1,0)))</f>
        <v>0</v>
      </c>
      <c r="AX71" s="81">
        <f>IF('C-MNS'!AX71="NS",100,IF('C-MNS'!AX71="N",10,IF('C-MNS'!AX71="c",1,0)))</f>
        <v>0</v>
      </c>
      <c r="AY71" s="81">
        <f>IF('C-MNS'!AY71="NS",100,IF('C-MNS'!AY71="N",10,IF('C-MNS'!AY71="c",1,0)))</f>
        <v>0</v>
      </c>
      <c r="AZ71" s="91">
        <f t="shared" si="3"/>
        <v>100</v>
      </c>
      <c r="BA71" s="91">
        <f t="shared" si="0"/>
        <v>1</v>
      </c>
      <c r="BB71" s="91">
        <f t="shared" si="1"/>
        <v>0</v>
      </c>
      <c r="BC71" s="91">
        <f t="shared" si="2"/>
        <v>0</v>
      </c>
    </row>
    <row r="72" spans="1:55" ht="15.75" customHeight="1">
      <c r="A72" s="525"/>
      <c r="B72" s="457"/>
      <c r="C72" s="521" t="s">
        <v>465</v>
      </c>
      <c r="D72" s="520" t="s">
        <v>144</v>
      </c>
      <c r="E72" s="93" t="s">
        <v>373</v>
      </c>
      <c r="F72" s="27" t="s">
        <v>466</v>
      </c>
      <c r="G72" s="81">
        <f>IF('C-MNS'!G72="NS",100,IF('C-MNS'!G72="N",10,IF('C-MNS'!G72="c",1,0)))</f>
        <v>0</v>
      </c>
      <c r="H72" s="81">
        <f>IF('C-MNS'!H72="NS",100,IF('C-MNS'!H72="N",10,IF('C-MNS'!H72="c",1,0)))</f>
        <v>0</v>
      </c>
      <c r="I72" s="81">
        <f>IF('C-MNS'!I72="NS",100,IF('C-MNS'!I72="N",10,IF('C-MNS'!I72="c",1,0)))</f>
        <v>0</v>
      </c>
      <c r="J72" s="81">
        <f>IF('C-MNS'!J72="NS",100,IF('C-MNS'!J72="N",10,IF('C-MNS'!J72="c",1,0)))</f>
        <v>0</v>
      </c>
      <c r="K72" s="81">
        <f>IF('C-MNS'!K72="NS",100,IF('C-MNS'!K72="N",10,IF('C-MNS'!K72="c",1,0)))</f>
        <v>0</v>
      </c>
      <c r="L72" s="81">
        <f>IF('C-MNS'!L72="NS",100,IF('C-MNS'!L72="N",10,IF('C-MNS'!L72="c",1,0)))</f>
        <v>0</v>
      </c>
      <c r="M72" s="81">
        <f>IF('C-MNS'!M72="NS",100,IF('C-MNS'!M72="N",10,IF('C-MNS'!M72="c",1,0)))</f>
        <v>0</v>
      </c>
      <c r="N72" s="81">
        <f>IF('C-MNS'!N72="NS",100,IF('C-MNS'!N72="N",10,IF('C-MNS'!N72="c",1,0)))</f>
        <v>0</v>
      </c>
      <c r="O72" s="81">
        <f>IF('C-MNS'!O72="NS",100,IF('C-MNS'!O72="N",10,IF('C-MNS'!O72="c",1,0)))</f>
        <v>0</v>
      </c>
      <c r="P72" s="81">
        <f>IF('C-MNS'!P72="NS",100,IF('C-MNS'!P72="N",10,IF('C-MNS'!P72="c",1,0)))</f>
        <v>0</v>
      </c>
      <c r="Q72" s="81">
        <f>IF('C-MNS'!Q72="NS",100,IF('C-MNS'!Q72="N",10,IF('C-MNS'!Q72="c",1,0)))</f>
        <v>0</v>
      </c>
      <c r="R72" s="81">
        <f>IF('C-MNS'!R72="NS",100,IF('C-MNS'!R72="N",10,IF('C-MNS'!R72="c",1,0)))</f>
        <v>0</v>
      </c>
      <c r="S72" s="81">
        <f>IF('C-MNS'!S72="NS",100,IF('C-MNS'!S72="N",10,IF('C-MNS'!S72="c",1,0)))</f>
        <v>0</v>
      </c>
      <c r="T72" s="81">
        <f>IF('C-MNS'!T72="NS",100,IF('C-MNS'!T72="N",10,IF('C-MNS'!T72="c",1,0)))</f>
        <v>0</v>
      </c>
      <c r="U72" s="81">
        <f>IF('C-MNS'!U72="NS",100,IF('C-MNS'!U72="N",10,IF('C-MNS'!U72="c",1,0)))</f>
        <v>0</v>
      </c>
      <c r="V72" s="81">
        <f>IF('C-MNS'!V72="NS",100,IF('C-MNS'!V72="N",10,IF('C-MNS'!V72="c",1,0)))</f>
        <v>0</v>
      </c>
      <c r="W72" s="81">
        <f>IF('C-MNS'!W72="NS",100,IF('C-MNS'!W72="N",10,IF('C-MNS'!W72="c",1,0)))</f>
        <v>0</v>
      </c>
      <c r="X72" s="81">
        <f>IF('C-MNS'!X72="NS",100,IF('C-MNS'!X72="N",10,IF('C-MNS'!X72="c",1,0)))</f>
        <v>0</v>
      </c>
      <c r="Y72" s="81">
        <f>IF('C-MNS'!Y72="NS",100,IF('C-MNS'!Y72="N",10,IF('C-MNS'!Y72="c",1,0)))</f>
        <v>0</v>
      </c>
      <c r="Z72" s="81">
        <f>IF('C-MNS'!Z72="NS",100,IF('C-MNS'!Z72="N",10,IF('C-MNS'!Z72="c",1,0)))</f>
        <v>0</v>
      </c>
      <c r="AA72" s="81">
        <f>IF('C-MNS'!AA72="NS",100,IF('C-MNS'!AA72="N",10,IF('C-MNS'!AA72="c",1,0)))</f>
        <v>0</v>
      </c>
      <c r="AB72" s="81">
        <f>IF('C-MNS'!AB72="NS",100,IF('C-MNS'!AB72="N",10,IF('C-MNS'!AB72="c",1,0)))</f>
        <v>0</v>
      </c>
      <c r="AC72" s="81">
        <f>IF('C-MNS'!AC72="NS",100,IF('C-MNS'!AC72="N",10,IF('C-MNS'!AC72="c",1,0)))</f>
        <v>0</v>
      </c>
      <c r="AD72" s="81">
        <f>IF('C-MNS'!AD72="NS",100,IF('C-MNS'!AD72="N",10,IF('C-MNS'!AD72="c",1,0)))</f>
        <v>0</v>
      </c>
      <c r="AE72" s="81">
        <f>IF('C-MNS'!AE72="NS",100,IF('C-MNS'!AE72="N",10,IF('C-MNS'!AE72="c",1,0)))</f>
        <v>0</v>
      </c>
      <c r="AF72" s="81">
        <f>IF('C-MNS'!AF72="NS",100,IF('C-MNS'!AF72="N",10,IF('C-MNS'!AF72="c",1,0)))</f>
        <v>0</v>
      </c>
      <c r="AG72" s="81">
        <f>IF('C-MNS'!AG72="NS",100,IF('C-MNS'!AG72="N",10,IF('C-MNS'!AG72="c",1,0)))</f>
        <v>0</v>
      </c>
      <c r="AH72" s="81">
        <f>IF('C-MNS'!AH72="NS",100,IF('C-MNS'!AH72="N",10,IF('C-MNS'!AH72="c",1,0)))</f>
        <v>0</v>
      </c>
      <c r="AI72" s="81">
        <f>IF('C-MNS'!AI72="NS",100,IF('C-MNS'!AI72="N",10,IF('C-MNS'!AI72="c",1,0)))</f>
        <v>0</v>
      </c>
      <c r="AJ72" s="81">
        <f>IF('C-MNS'!AJ72="NS",100,IF('C-MNS'!AJ72="N",10,IF('C-MNS'!AJ72="c",1,0)))</f>
        <v>0</v>
      </c>
      <c r="AK72" s="81">
        <f>IF('C-MNS'!AK72="NS",100,IF('C-MNS'!AK72="N",10,IF('C-MNS'!AK72="c",1,0)))</f>
        <v>0</v>
      </c>
      <c r="AL72" s="81">
        <f>IF('C-MNS'!AL72="NS",100,IF('C-MNS'!AL72="N",10,IF('C-MNS'!AL72="c",1,0)))</f>
        <v>0</v>
      </c>
      <c r="AM72" s="81">
        <f>IF('C-MNS'!AM72="NS",100,IF('C-MNS'!AM72="N",10,IF('C-MNS'!AM72="c",1,0)))</f>
        <v>0</v>
      </c>
      <c r="AN72" s="81">
        <f>IF('C-MNS'!AN72="NS",100,IF('C-MNS'!AN72="N",10,IF('C-MNS'!AN72="c",1,0)))</f>
        <v>0</v>
      </c>
      <c r="AO72" s="81">
        <f>IF('C-MNS'!AO72="NS",100,IF('C-MNS'!AO72="N",10,IF('C-MNS'!AO72="c",1,0)))</f>
        <v>0</v>
      </c>
      <c r="AP72" s="81">
        <f>IF('C-MNS'!AP72="NS",100,IF('C-MNS'!AP72="N",10,IF('C-MNS'!AP72="c",1,0)))</f>
        <v>0</v>
      </c>
      <c r="AQ72" s="81">
        <f>IF('C-MNS'!AQ72="NS",100,IF('C-MNS'!AQ72="N",10,IF('C-MNS'!AQ72="c",1,0)))</f>
        <v>0</v>
      </c>
      <c r="AR72" s="81">
        <f>IF('C-MNS'!AR72="NS",100,IF('C-MNS'!AR72="N",10,IF('C-MNS'!AR72="c",1,0)))</f>
        <v>0</v>
      </c>
      <c r="AS72" s="81">
        <f>IF('C-MNS'!AS72="NS",100,IF('C-MNS'!AS72="N",10,IF('C-MNS'!AS72="c",1,0)))</f>
        <v>0</v>
      </c>
      <c r="AT72" s="81">
        <f>IF('C-MNS'!AT72="NS",100,IF('C-MNS'!AT72="N",10,IF('C-MNS'!AT72="c",1,0)))</f>
        <v>100</v>
      </c>
      <c r="AU72" s="81">
        <f>IF('C-MNS'!AU72="NS",100,IF('C-MNS'!AU72="N",10,IF('C-MNS'!AU72="c",1,0)))</f>
        <v>0</v>
      </c>
      <c r="AV72" s="81">
        <f>IF('C-MNS'!AV72="NS",100,IF('C-MNS'!AV72="N",10,IF('C-MNS'!AV72="c",1,0)))</f>
        <v>0</v>
      </c>
      <c r="AW72" s="81">
        <f>IF('C-MNS'!AW72="NS",100,IF('C-MNS'!AW72="N",10,IF('C-MNS'!AW72="c",1,0)))</f>
        <v>0</v>
      </c>
      <c r="AX72" s="81">
        <f>IF('C-MNS'!AX72="NS",100,IF('C-MNS'!AX72="N",10,IF('C-MNS'!AX72="c",1,0)))</f>
        <v>1</v>
      </c>
      <c r="AY72" s="81">
        <f>IF('C-MNS'!AY72="NS",100,IF('C-MNS'!AY72="N",10,IF('C-MNS'!AY72="c",1,0)))</f>
        <v>0</v>
      </c>
      <c r="AZ72" s="91">
        <f t="shared" si="3"/>
        <v>101</v>
      </c>
      <c r="BA72" s="91">
        <f t="shared" si="0"/>
        <v>1</v>
      </c>
      <c r="BB72" s="91">
        <f t="shared" si="1"/>
        <v>0</v>
      </c>
      <c r="BC72" s="91">
        <f t="shared" si="2"/>
        <v>1</v>
      </c>
    </row>
    <row r="73" spans="1:55" ht="15.75" customHeight="1">
      <c r="A73" s="525"/>
      <c r="B73" s="457"/>
      <c r="C73" s="457"/>
      <c r="D73" s="516"/>
      <c r="E73" s="93" t="s">
        <v>375</v>
      </c>
      <c r="F73" s="27" t="s">
        <v>467</v>
      </c>
      <c r="G73" s="81">
        <f>IF('C-MNS'!G73="NS",100,IF('C-MNS'!G73="N",10,IF('C-MNS'!G73="c",1,0)))</f>
        <v>0</v>
      </c>
      <c r="H73" s="81">
        <f>IF('C-MNS'!H73="NS",100,IF('C-MNS'!H73="N",10,IF('C-MNS'!H73="c",1,0)))</f>
        <v>0</v>
      </c>
      <c r="I73" s="81">
        <f>IF('C-MNS'!I73="NS",100,IF('C-MNS'!I73="N",10,IF('C-MNS'!I73="c",1,0)))</f>
        <v>0</v>
      </c>
      <c r="J73" s="81">
        <f>IF('C-MNS'!J73="NS",100,IF('C-MNS'!J73="N",10,IF('C-MNS'!J73="c",1,0)))</f>
        <v>0</v>
      </c>
      <c r="K73" s="81">
        <f>IF('C-MNS'!K73="NS",100,IF('C-MNS'!K73="N",10,IF('C-MNS'!K73="c",1,0)))</f>
        <v>0</v>
      </c>
      <c r="L73" s="81">
        <f>IF('C-MNS'!L73="NS",100,IF('C-MNS'!L73="N",10,IF('C-MNS'!L73="c",1,0)))</f>
        <v>0</v>
      </c>
      <c r="M73" s="81">
        <f>IF('C-MNS'!M73="NS",100,IF('C-MNS'!M73="N",10,IF('C-MNS'!M73="c",1,0)))</f>
        <v>0</v>
      </c>
      <c r="N73" s="81">
        <f>IF('C-MNS'!N73="NS",100,IF('C-MNS'!N73="N",10,IF('C-MNS'!N73="c",1,0)))</f>
        <v>0</v>
      </c>
      <c r="O73" s="81">
        <f>IF('C-MNS'!O73="NS",100,IF('C-MNS'!O73="N",10,IF('C-MNS'!O73="c",1,0)))</f>
        <v>0</v>
      </c>
      <c r="P73" s="81">
        <f>IF('C-MNS'!P73="NS",100,IF('C-MNS'!P73="N",10,IF('C-MNS'!P73="c",1,0)))</f>
        <v>0</v>
      </c>
      <c r="Q73" s="81">
        <f>IF('C-MNS'!Q73="NS",100,IF('C-MNS'!Q73="N",10,IF('C-MNS'!Q73="c",1,0)))</f>
        <v>0</v>
      </c>
      <c r="R73" s="81">
        <f>IF('C-MNS'!R73="NS",100,IF('C-MNS'!R73="N",10,IF('C-MNS'!R73="c",1,0)))</f>
        <v>0</v>
      </c>
      <c r="S73" s="81">
        <f>IF('C-MNS'!S73="NS",100,IF('C-MNS'!S73="N",10,IF('C-MNS'!S73="c",1,0)))</f>
        <v>0</v>
      </c>
      <c r="T73" s="81">
        <f>IF('C-MNS'!T73="NS",100,IF('C-MNS'!T73="N",10,IF('C-MNS'!T73="c",1,0)))</f>
        <v>0</v>
      </c>
      <c r="U73" s="81">
        <f>IF('C-MNS'!U73="NS",100,IF('C-MNS'!U73="N",10,IF('C-MNS'!U73="c",1,0)))</f>
        <v>0</v>
      </c>
      <c r="V73" s="81">
        <f>IF('C-MNS'!V73="NS",100,IF('C-MNS'!V73="N",10,IF('C-MNS'!V73="c",1,0)))</f>
        <v>0</v>
      </c>
      <c r="W73" s="81">
        <f>IF('C-MNS'!W73="NS",100,IF('C-MNS'!W73="N",10,IF('C-MNS'!W73="c",1,0)))</f>
        <v>0</v>
      </c>
      <c r="X73" s="81">
        <f>IF('C-MNS'!X73="NS",100,IF('C-MNS'!X73="N",10,IF('C-MNS'!X73="c",1,0)))</f>
        <v>0</v>
      </c>
      <c r="Y73" s="81">
        <f>IF('C-MNS'!Y73="NS",100,IF('C-MNS'!Y73="N",10,IF('C-MNS'!Y73="c",1,0)))</f>
        <v>0</v>
      </c>
      <c r="Z73" s="81">
        <f>IF('C-MNS'!Z73="NS",100,IF('C-MNS'!Z73="N",10,IF('C-MNS'!Z73="c",1,0)))</f>
        <v>0</v>
      </c>
      <c r="AA73" s="81">
        <f>IF('C-MNS'!AA73="NS",100,IF('C-MNS'!AA73="N",10,IF('C-MNS'!AA73="c",1,0)))</f>
        <v>0</v>
      </c>
      <c r="AB73" s="81">
        <f>IF('C-MNS'!AB73="NS",100,IF('C-MNS'!AB73="N",10,IF('C-MNS'!AB73="c",1,0)))</f>
        <v>0</v>
      </c>
      <c r="AC73" s="81">
        <f>IF('C-MNS'!AC73="NS",100,IF('C-MNS'!AC73="N",10,IF('C-MNS'!AC73="c",1,0)))</f>
        <v>0</v>
      </c>
      <c r="AD73" s="81">
        <f>IF('C-MNS'!AD73="NS",100,IF('C-MNS'!AD73="N",10,IF('C-MNS'!AD73="c",1,0)))</f>
        <v>0</v>
      </c>
      <c r="AE73" s="81">
        <f>IF('C-MNS'!AE73="NS",100,IF('C-MNS'!AE73="N",10,IF('C-MNS'!AE73="c",1,0)))</f>
        <v>0</v>
      </c>
      <c r="AF73" s="81">
        <f>IF('C-MNS'!AF73="NS",100,IF('C-MNS'!AF73="N",10,IF('C-MNS'!AF73="c",1,0)))</f>
        <v>0</v>
      </c>
      <c r="AG73" s="81">
        <f>IF('C-MNS'!AG73="NS",100,IF('C-MNS'!AG73="N",10,IF('C-MNS'!AG73="c",1,0)))</f>
        <v>0</v>
      </c>
      <c r="AH73" s="81">
        <f>IF('C-MNS'!AH73="NS",100,IF('C-MNS'!AH73="N",10,IF('C-MNS'!AH73="c",1,0)))</f>
        <v>0</v>
      </c>
      <c r="AI73" s="81">
        <f>IF('C-MNS'!AI73="NS",100,IF('C-MNS'!AI73="N",10,IF('C-MNS'!AI73="c",1,0)))</f>
        <v>0</v>
      </c>
      <c r="AJ73" s="81">
        <f>IF('C-MNS'!AJ73="NS",100,IF('C-MNS'!AJ73="N",10,IF('C-MNS'!AJ73="c",1,0)))</f>
        <v>0</v>
      </c>
      <c r="AK73" s="81">
        <f>IF('C-MNS'!AK73="NS",100,IF('C-MNS'!AK73="N",10,IF('C-MNS'!AK73="c",1,0)))</f>
        <v>0</v>
      </c>
      <c r="AL73" s="81">
        <f>IF('C-MNS'!AL73="NS",100,IF('C-MNS'!AL73="N",10,IF('C-MNS'!AL73="c",1,0)))</f>
        <v>0</v>
      </c>
      <c r="AM73" s="81">
        <f>IF('C-MNS'!AM73="NS",100,IF('C-MNS'!AM73="N",10,IF('C-MNS'!AM73="c",1,0)))</f>
        <v>0</v>
      </c>
      <c r="AN73" s="81">
        <f>IF('C-MNS'!AN73="NS",100,IF('C-MNS'!AN73="N",10,IF('C-MNS'!AN73="c",1,0)))</f>
        <v>0</v>
      </c>
      <c r="AO73" s="81">
        <f>IF('C-MNS'!AO73="NS",100,IF('C-MNS'!AO73="N",10,IF('C-MNS'!AO73="c",1,0)))</f>
        <v>0</v>
      </c>
      <c r="AP73" s="81">
        <f>IF('C-MNS'!AP73="NS",100,IF('C-MNS'!AP73="N",10,IF('C-MNS'!AP73="c",1,0)))</f>
        <v>0</v>
      </c>
      <c r="AQ73" s="81">
        <f>IF('C-MNS'!AQ73="NS",100,IF('C-MNS'!AQ73="N",10,IF('C-MNS'!AQ73="c",1,0)))</f>
        <v>0</v>
      </c>
      <c r="AR73" s="81">
        <f>IF('C-MNS'!AR73="NS",100,IF('C-MNS'!AR73="N",10,IF('C-MNS'!AR73="c",1,0)))</f>
        <v>0</v>
      </c>
      <c r="AS73" s="81">
        <f>IF('C-MNS'!AS73="NS",100,IF('C-MNS'!AS73="N",10,IF('C-MNS'!AS73="c",1,0)))</f>
        <v>0</v>
      </c>
      <c r="AT73" s="81">
        <f>IF('C-MNS'!AT73="NS",100,IF('C-MNS'!AT73="N",10,IF('C-MNS'!AT73="c",1,0)))</f>
        <v>0</v>
      </c>
      <c r="AU73" s="81">
        <f>IF('C-MNS'!AU73="NS",100,IF('C-MNS'!AU73="N",10,IF('C-MNS'!AU73="c",1,0)))</f>
        <v>100</v>
      </c>
      <c r="AV73" s="81">
        <f>IF('C-MNS'!AV73="NS",100,IF('C-MNS'!AV73="N",10,IF('C-MNS'!AV73="c",1,0)))</f>
        <v>0</v>
      </c>
      <c r="AW73" s="81">
        <f>IF('C-MNS'!AW73="NS",100,IF('C-MNS'!AW73="N",10,IF('C-MNS'!AW73="c",1,0)))</f>
        <v>0</v>
      </c>
      <c r="AX73" s="81">
        <f>IF('C-MNS'!AX73="NS",100,IF('C-MNS'!AX73="N",10,IF('C-MNS'!AX73="c",1,0)))</f>
        <v>1</v>
      </c>
      <c r="AY73" s="81">
        <f>IF('C-MNS'!AY73="NS",100,IF('C-MNS'!AY73="N",10,IF('C-MNS'!AY73="c",1,0)))</f>
        <v>0</v>
      </c>
      <c r="AZ73" s="91">
        <f t="shared" si="3"/>
        <v>101</v>
      </c>
      <c r="BA73" s="91">
        <f t="shared" si="0"/>
        <v>1</v>
      </c>
      <c r="BB73" s="91">
        <f t="shared" si="1"/>
        <v>0</v>
      </c>
      <c r="BC73" s="91">
        <f t="shared" si="2"/>
        <v>1</v>
      </c>
    </row>
    <row r="74" spans="1:55" ht="15.75" customHeight="1">
      <c r="A74" s="525"/>
      <c r="B74" s="457"/>
      <c r="C74" s="458"/>
      <c r="D74" s="519"/>
      <c r="E74" s="96" t="s">
        <v>377</v>
      </c>
      <c r="F74" s="23" t="s">
        <v>468</v>
      </c>
      <c r="G74" s="81">
        <f>IF('C-MNS'!G74="NS",100,IF('C-MNS'!G74="N",10,IF('C-MNS'!G74="c",1,0)))</f>
        <v>0</v>
      </c>
      <c r="H74" s="81">
        <f>IF('C-MNS'!H74="NS",100,IF('C-MNS'!H74="N",10,IF('C-MNS'!H74="c",1,0)))</f>
        <v>0</v>
      </c>
      <c r="I74" s="81">
        <f>IF('C-MNS'!I74="NS",100,IF('C-MNS'!I74="N",10,IF('C-MNS'!I74="c",1,0)))</f>
        <v>0</v>
      </c>
      <c r="J74" s="81">
        <f>IF('C-MNS'!J74="NS",100,IF('C-MNS'!J74="N",10,IF('C-MNS'!J74="c",1,0)))</f>
        <v>0</v>
      </c>
      <c r="K74" s="81">
        <f>IF('C-MNS'!K74="NS",100,IF('C-MNS'!K74="N",10,IF('C-MNS'!K74="c",1,0)))</f>
        <v>0</v>
      </c>
      <c r="L74" s="81">
        <f>IF('C-MNS'!L74="NS",100,IF('C-MNS'!L74="N",10,IF('C-MNS'!L74="c",1,0)))</f>
        <v>0</v>
      </c>
      <c r="M74" s="81">
        <f>IF('C-MNS'!M74="NS",100,IF('C-MNS'!M74="N",10,IF('C-MNS'!M74="c",1,0)))</f>
        <v>0</v>
      </c>
      <c r="N74" s="81">
        <f>IF('C-MNS'!N74="NS",100,IF('C-MNS'!N74="N",10,IF('C-MNS'!N74="c",1,0)))</f>
        <v>0</v>
      </c>
      <c r="O74" s="81">
        <f>IF('C-MNS'!O74="NS",100,IF('C-MNS'!O74="N",10,IF('C-MNS'!O74="c",1,0)))</f>
        <v>0</v>
      </c>
      <c r="P74" s="81">
        <f>IF('C-MNS'!P74="NS",100,IF('C-MNS'!P74="N",10,IF('C-MNS'!P74="c",1,0)))</f>
        <v>0</v>
      </c>
      <c r="Q74" s="81">
        <f>IF('C-MNS'!Q74="NS",100,IF('C-MNS'!Q74="N",10,IF('C-MNS'!Q74="c",1,0)))</f>
        <v>0</v>
      </c>
      <c r="R74" s="81">
        <f>IF('C-MNS'!R74="NS",100,IF('C-MNS'!R74="N",10,IF('C-MNS'!R74="c",1,0)))</f>
        <v>0</v>
      </c>
      <c r="S74" s="81">
        <f>IF('C-MNS'!S74="NS",100,IF('C-MNS'!S74="N",10,IF('C-MNS'!S74="c",1,0)))</f>
        <v>0</v>
      </c>
      <c r="T74" s="81">
        <f>IF('C-MNS'!T74="NS",100,IF('C-MNS'!T74="N",10,IF('C-MNS'!T74="c",1,0)))</f>
        <v>0</v>
      </c>
      <c r="U74" s="81">
        <f>IF('C-MNS'!U74="NS",100,IF('C-MNS'!U74="N",10,IF('C-MNS'!U74="c",1,0)))</f>
        <v>0</v>
      </c>
      <c r="V74" s="81">
        <f>IF('C-MNS'!V74="NS",100,IF('C-MNS'!V74="N",10,IF('C-MNS'!V74="c",1,0)))</f>
        <v>0</v>
      </c>
      <c r="W74" s="81">
        <f>IF('C-MNS'!W74="NS",100,IF('C-MNS'!W74="N",10,IF('C-MNS'!W74="c",1,0)))</f>
        <v>0</v>
      </c>
      <c r="X74" s="81">
        <f>IF('C-MNS'!X74="NS",100,IF('C-MNS'!X74="N",10,IF('C-MNS'!X74="c",1,0)))</f>
        <v>0</v>
      </c>
      <c r="Y74" s="81">
        <f>IF('C-MNS'!Y74="NS",100,IF('C-MNS'!Y74="N",10,IF('C-MNS'!Y74="c",1,0)))</f>
        <v>0</v>
      </c>
      <c r="Z74" s="81">
        <f>IF('C-MNS'!Z74="NS",100,IF('C-MNS'!Z74="N",10,IF('C-MNS'!Z74="c",1,0)))</f>
        <v>0</v>
      </c>
      <c r="AA74" s="81">
        <f>IF('C-MNS'!AA74="NS",100,IF('C-MNS'!AA74="N",10,IF('C-MNS'!AA74="c",1,0)))</f>
        <v>0</v>
      </c>
      <c r="AB74" s="81">
        <f>IF('C-MNS'!AB74="NS",100,IF('C-MNS'!AB74="N",10,IF('C-MNS'!AB74="c",1,0)))</f>
        <v>0</v>
      </c>
      <c r="AC74" s="81">
        <f>IF('C-MNS'!AC74="NS",100,IF('C-MNS'!AC74="N",10,IF('C-MNS'!AC74="c",1,0)))</f>
        <v>0</v>
      </c>
      <c r="AD74" s="81">
        <f>IF('C-MNS'!AD74="NS",100,IF('C-MNS'!AD74="N",10,IF('C-MNS'!AD74="c",1,0)))</f>
        <v>0</v>
      </c>
      <c r="AE74" s="81">
        <f>IF('C-MNS'!AE74="NS",100,IF('C-MNS'!AE74="N",10,IF('C-MNS'!AE74="c",1,0)))</f>
        <v>0</v>
      </c>
      <c r="AF74" s="81">
        <f>IF('C-MNS'!AF74="NS",100,IF('C-MNS'!AF74="N",10,IF('C-MNS'!AF74="c",1,0)))</f>
        <v>0</v>
      </c>
      <c r="AG74" s="81">
        <f>IF('C-MNS'!AG74="NS",100,IF('C-MNS'!AG74="N",10,IF('C-MNS'!AG74="c",1,0)))</f>
        <v>0</v>
      </c>
      <c r="AH74" s="81">
        <f>IF('C-MNS'!AH74="NS",100,IF('C-MNS'!AH74="N",10,IF('C-MNS'!AH74="c",1,0)))</f>
        <v>0</v>
      </c>
      <c r="AI74" s="81">
        <f>IF('C-MNS'!AI74="NS",100,IF('C-MNS'!AI74="N",10,IF('C-MNS'!AI74="c",1,0)))</f>
        <v>0</v>
      </c>
      <c r="AJ74" s="81">
        <f>IF('C-MNS'!AJ74="NS",100,IF('C-MNS'!AJ74="N",10,IF('C-MNS'!AJ74="c",1,0)))</f>
        <v>0</v>
      </c>
      <c r="AK74" s="81">
        <f>IF('C-MNS'!AK74="NS",100,IF('C-MNS'!AK74="N",10,IF('C-MNS'!AK74="c",1,0)))</f>
        <v>0</v>
      </c>
      <c r="AL74" s="81">
        <f>IF('C-MNS'!AL74="NS",100,IF('C-MNS'!AL74="N",10,IF('C-MNS'!AL74="c",1,0)))</f>
        <v>0</v>
      </c>
      <c r="AM74" s="81">
        <f>IF('C-MNS'!AM74="NS",100,IF('C-MNS'!AM74="N",10,IF('C-MNS'!AM74="c",1,0)))</f>
        <v>0</v>
      </c>
      <c r="AN74" s="81">
        <f>IF('C-MNS'!AN74="NS",100,IF('C-MNS'!AN74="N",10,IF('C-MNS'!AN74="c",1,0)))</f>
        <v>0</v>
      </c>
      <c r="AO74" s="81">
        <f>IF('C-MNS'!AO74="NS",100,IF('C-MNS'!AO74="N",10,IF('C-MNS'!AO74="c",1,0)))</f>
        <v>0</v>
      </c>
      <c r="AP74" s="81">
        <f>IF('C-MNS'!AP74="NS",100,IF('C-MNS'!AP74="N",10,IF('C-MNS'!AP74="c",1,0)))</f>
        <v>0</v>
      </c>
      <c r="AQ74" s="81">
        <f>IF('C-MNS'!AQ74="NS",100,IF('C-MNS'!AQ74="N",10,IF('C-MNS'!AQ74="c",1,0)))</f>
        <v>0</v>
      </c>
      <c r="AR74" s="81">
        <f>IF('C-MNS'!AR74="NS",100,IF('C-MNS'!AR74="N",10,IF('C-MNS'!AR74="c",1,0)))</f>
        <v>0</v>
      </c>
      <c r="AS74" s="81">
        <f>IF('C-MNS'!AS74="NS",100,IF('C-MNS'!AS74="N",10,IF('C-MNS'!AS74="c",1,0)))</f>
        <v>0</v>
      </c>
      <c r="AT74" s="81">
        <f>IF('C-MNS'!AT74="NS",100,IF('C-MNS'!AT74="N",10,IF('C-MNS'!AT74="c",1,0)))</f>
        <v>0</v>
      </c>
      <c r="AU74" s="81">
        <f>IF('C-MNS'!AU74="NS",100,IF('C-MNS'!AU74="N",10,IF('C-MNS'!AU74="c",1,0)))</f>
        <v>0</v>
      </c>
      <c r="AV74" s="81">
        <f>IF('C-MNS'!AV74="NS",100,IF('C-MNS'!AV74="N",10,IF('C-MNS'!AV74="c",1,0)))</f>
        <v>100</v>
      </c>
      <c r="AW74" s="81">
        <f>IF('C-MNS'!AW74="NS",100,IF('C-MNS'!AW74="N",10,IF('C-MNS'!AW74="c",1,0)))</f>
        <v>0</v>
      </c>
      <c r="AX74" s="81">
        <f>IF('C-MNS'!AX74="NS",100,IF('C-MNS'!AX74="N",10,IF('C-MNS'!AX74="c",1,0)))</f>
        <v>0</v>
      </c>
      <c r="AY74" s="81">
        <f>IF('C-MNS'!AY74="NS",100,IF('C-MNS'!AY74="N",10,IF('C-MNS'!AY74="c",1,0)))</f>
        <v>1</v>
      </c>
      <c r="AZ74" s="91">
        <f t="shared" si="3"/>
        <v>101</v>
      </c>
      <c r="BA74" s="91">
        <f t="shared" si="0"/>
        <v>1</v>
      </c>
      <c r="BB74" s="91">
        <f t="shared" si="1"/>
        <v>0</v>
      </c>
      <c r="BC74" s="91">
        <f t="shared" si="2"/>
        <v>1</v>
      </c>
    </row>
    <row r="75" spans="1:55" ht="15.75" customHeight="1">
      <c r="A75" s="525"/>
      <c r="B75" s="457"/>
      <c r="C75" s="521" t="s">
        <v>469</v>
      </c>
      <c r="D75" s="520" t="s">
        <v>146</v>
      </c>
      <c r="E75" s="93" t="s">
        <v>373</v>
      </c>
      <c r="F75" s="27" t="s">
        <v>470</v>
      </c>
      <c r="G75" s="81">
        <f>IF('C-MNS'!G75="NS",100,IF('C-MNS'!G75="N",10,IF('C-MNS'!G75="c",1,0)))</f>
        <v>0</v>
      </c>
      <c r="H75" s="81">
        <f>IF('C-MNS'!H75="NS",100,IF('C-MNS'!H75="N",10,IF('C-MNS'!H75="c",1,0)))</f>
        <v>0</v>
      </c>
      <c r="I75" s="81">
        <f>IF('C-MNS'!I75="NS",100,IF('C-MNS'!I75="N",10,IF('C-MNS'!I75="c",1,0)))</f>
        <v>0</v>
      </c>
      <c r="J75" s="81">
        <f>IF('C-MNS'!J75="NS",100,IF('C-MNS'!J75="N",10,IF('C-MNS'!J75="c",1,0)))</f>
        <v>0</v>
      </c>
      <c r="K75" s="81">
        <f>IF('C-MNS'!K75="NS",100,IF('C-MNS'!K75="N",10,IF('C-MNS'!K75="c",1,0)))</f>
        <v>0</v>
      </c>
      <c r="L75" s="81">
        <f>IF('C-MNS'!L75="NS",100,IF('C-MNS'!L75="N",10,IF('C-MNS'!L75="c",1,0)))</f>
        <v>0</v>
      </c>
      <c r="M75" s="81">
        <f>IF('C-MNS'!M75="NS",100,IF('C-MNS'!M75="N",10,IF('C-MNS'!M75="c",1,0)))</f>
        <v>0</v>
      </c>
      <c r="N75" s="81">
        <f>IF('C-MNS'!N75="NS",100,IF('C-MNS'!N75="N",10,IF('C-MNS'!N75="c",1,0)))</f>
        <v>0</v>
      </c>
      <c r="O75" s="81">
        <f>IF('C-MNS'!O75="NS",100,IF('C-MNS'!O75="N",10,IF('C-MNS'!O75="c",1,0)))</f>
        <v>0</v>
      </c>
      <c r="P75" s="81">
        <f>IF('C-MNS'!P75="NS",100,IF('C-MNS'!P75="N",10,IF('C-MNS'!P75="c",1,0)))</f>
        <v>0</v>
      </c>
      <c r="Q75" s="81">
        <f>IF('C-MNS'!Q75="NS",100,IF('C-MNS'!Q75="N",10,IF('C-MNS'!Q75="c",1,0)))</f>
        <v>0</v>
      </c>
      <c r="R75" s="81">
        <f>IF('C-MNS'!R75="NS",100,IF('C-MNS'!R75="N",10,IF('C-MNS'!R75="c",1,0)))</f>
        <v>0</v>
      </c>
      <c r="S75" s="81">
        <f>IF('C-MNS'!S75="NS",100,IF('C-MNS'!S75="N",10,IF('C-MNS'!S75="c",1,0)))</f>
        <v>0</v>
      </c>
      <c r="T75" s="81">
        <f>IF('C-MNS'!T75="NS",100,IF('C-MNS'!T75="N",10,IF('C-MNS'!T75="c",1,0)))</f>
        <v>0</v>
      </c>
      <c r="U75" s="81">
        <f>IF('C-MNS'!U75="NS",100,IF('C-MNS'!U75="N",10,IF('C-MNS'!U75="c",1,0)))</f>
        <v>0</v>
      </c>
      <c r="V75" s="81">
        <f>IF('C-MNS'!V75="NS",100,IF('C-MNS'!V75="N",10,IF('C-MNS'!V75="c",1,0)))</f>
        <v>0</v>
      </c>
      <c r="W75" s="81">
        <f>IF('C-MNS'!W75="NS",100,IF('C-MNS'!W75="N",10,IF('C-MNS'!W75="c",1,0)))</f>
        <v>0</v>
      </c>
      <c r="X75" s="81">
        <f>IF('C-MNS'!X75="NS",100,IF('C-MNS'!X75="N",10,IF('C-MNS'!X75="c",1,0)))</f>
        <v>0</v>
      </c>
      <c r="Y75" s="81">
        <f>IF('C-MNS'!Y75="NS",100,IF('C-MNS'!Y75="N",10,IF('C-MNS'!Y75="c",1,0)))</f>
        <v>0</v>
      </c>
      <c r="Z75" s="81">
        <f>IF('C-MNS'!Z75="NS",100,IF('C-MNS'!Z75="N",10,IF('C-MNS'!Z75="c",1,0)))</f>
        <v>0</v>
      </c>
      <c r="AA75" s="81">
        <f>IF('C-MNS'!AA75="NS",100,IF('C-MNS'!AA75="N",10,IF('C-MNS'!AA75="c",1,0)))</f>
        <v>0</v>
      </c>
      <c r="AB75" s="81">
        <f>IF('C-MNS'!AB75="NS",100,IF('C-MNS'!AB75="N",10,IF('C-MNS'!AB75="c",1,0)))</f>
        <v>0</v>
      </c>
      <c r="AC75" s="81">
        <f>IF('C-MNS'!AC75="NS",100,IF('C-MNS'!AC75="N",10,IF('C-MNS'!AC75="c",1,0)))</f>
        <v>0</v>
      </c>
      <c r="AD75" s="81">
        <f>IF('C-MNS'!AD75="NS",100,IF('C-MNS'!AD75="N",10,IF('C-MNS'!AD75="c",1,0)))</f>
        <v>0</v>
      </c>
      <c r="AE75" s="81">
        <f>IF('C-MNS'!AE75="NS",100,IF('C-MNS'!AE75="N",10,IF('C-MNS'!AE75="c",1,0)))</f>
        <v>0</v>
      </c>
      <c r="AF75" s="81">
        <f>IF('C-MNS'!AF75="NS",100,IF('C-MNS'!AF75="N",10,IF('C-MNS'!AF75="c",1,0)))</f>
        <v>0</v>
      </c>
      <c r="AG75" s="81">
        <f>IF('C-MNS'!AG75="NS",100,IF('C-MNS'!AG75="N",10,IF('C-MNS'!AG75="c",1,0)))</f>
        <v>0</v>
      </c>
      <c r="AH75" s="81">
        <f>IF('C-MNS'!AH75="NS",100,IF('C-MNS'!AH75="N",10,IF('C-MNS'!AH75="c",1,0)))</f>
        <v>0</v>
      </c>
      <c r="AI75" s="81">
        <f>IF('C-MNS'!AI75="NS",100,IF('C-MNS'!AI75="N",10,IF('C-MNS'!AI75="c",1,0)))</f>
        <v>0</v>
      </c>
      <c r="AJ75" s="81">
        <f>IF('C-MNS'!AJ75="NS",100,IF('C-MNS'!AJ75="N",10,IF('C-MNS'!AJ75="c",1,0)))</f>
        <v>0</v>
      </c>
      <c r="AK75" s="81">
        <f>IF('C-MNS'!AK75="NS",100,IF('C-MNS'!AK75="N",10,IF('C-MNS'!AK75="c",1,0)))</f>
        <v>0</v>
      </c>
      <c r="AL75" s="81">
        <f>IF('C-MNS'!AL75="NS",100,IF('C-MNS'!AL75="N",10,IF('C-MNS'!AL75="c",1,0)))</f>
        <v>0</v>
      </c>
      <c r="AM75" s="81">
        <f>IF('C-MNS'!AM75="NS",100,IF('C-MNS'!AM75="N",10,IF('C-MNS'!AM75="c",1,0)))</f>
        <v>0</v>
      </c>
      <c r="AN75" s="81">
        <f>IF('C-MNS'!AN75="NS",100,IF('C-MNS'!AN75="N",10,IF('C-MNS'!AN75="c",1,0)))</f>
        <v>0</v>
      </c>
      <c r="AO75" s="81">
        <f>IF('C-MNS'!AO75="NS",100,IF('C-MNS'!AO75="N",10,IF('C-MNS'!AO75="c",1,0)))</f>
        <v>0</v>
      </c>
      <c r="AP75" s="81">
        <f>IF('C-MNS'!AP75="NS",100,IF('C-MNS'!AP75="N",10,IF('C-MNS'!AP75="c",1,0)))</f>
        <v>0</v>
      </c>
      <c r="AQ75" s="81">
        <f>IF('C-MNS'!AQ75="NS",100,IF('C-MNS'!AQ75="N",10,IF('C-MNS'!AQ75="c",1,0)))</f>
        <v>0</v>
      </c>
      <c r="AR75" s="81">
        <f>IF('C-MNS'!AR75="NS",100,IF('C-MNS'!AR75="N",10,IF('C-MNS'!AR75="c",1,0)))</f>
        <v>0</v>
      </c>
      <c r="AS75" s="81">
        <f>IF('C-MNS'!AS75="NS",100,IF('C-MNS'!AS75="N",10,IF('C-MNS'!AS75="c",1,0)))</f>
        <v>0</v>
      </c>
      <c r="AT75" s="81">
        <f>IF('C-MNS'!AT75="NS",100,IF('C-MNS'!AT75="N",10,IF('C-MNS'!AT75="c",1,0)))</f>
        <v>100</v>
      </c>
      <c r="AU75" s="81">
        <f>IF('C-MNS'!AU75="NS",100,IF('C-MNS'!AU75="N",10,IF('C-MNS'!AU75="c",1,0)))</f>
        <v>0</v>
      </c>
      <c r="AV75" s="81">
        <f>IF('C-MNS'!AV75="NS",100,IF('C-MNS'!AV75="N",10,IF('C-MNS'!AV75="c",1,0)))</f>
        <v>0</v>
      </c>
      <c r="AW75" s="81">
        <f>IF('C-MNS'!AW75="NS",100,IF('C-MNS'!AW75="N",10,IF('C-MNS'!AW75="c",1,0)))</f>
        <v>0</v>
      </c>
      <c r="AX75" s="81">
        <f>IF('C-MNS'!AX75="NS",100,IF('C-MNS'!AX75="N",10,IF('C-MNS'!AX75="c",1,0)))</f>
        <v>0</v>
      </c>
      <c r="AY75" s="81">
        <f>IF('C-MNS'!AY75="NS",100,IF('C-MNS'!AY75="N",10,IF('C-MNS'!AY75="c",1,0)))</f>
        <v>0</v>
      </c>
      <c r="AZ75" s="91">
        <f t="shared" si="3"/>
        <v>100</v>
      </c>
      <c r="BA75" s="91">
        <f t="shared" si="0"/>
        <v>1</v>
      </c>
      <c r="BB75" s="91">
        <f t="shared" si="1"/>
        <v>0</v>
      </c>
      <c r="BC75" s="91">
        <f t="shared" si="2"/>
        <v>0</v>
      </c>
    </row>
    <row r="76" spans="1:55" ht="15.75" customHeight="1">
      <c r="A76" s="525"/>
      <c r="B76" s="457"/>
      <c r="C76" s="457"/>
      <c r="D76" s="516"/>
      <c r="E76" s="93" t="s">
        <v>375</v>
      </c>
      <c r="F76" s="27" t="s">
        <v>471</v>
      </c>
      <c r="G76" s="81">
        <f>IF('C-MNS'!G76="NS",100,IF('C-MNS'!G76="N",10,IF('C-MNS'!G76="c",1,0)))</f>
        <v>0</v>
      </c>
      <c r="H76" s="81">
        <f>IF('C-MNS'!H76="NS",100,IF('C-MNS'!H76="N",10,IF('C-MNS'!H76="c",1,0)))</f>
        <v>0</v>
      </c>
      <c r="I76" s="81">
        <f>IF('C-MNS'!I76="NS",100,IF('C-MNS'!I76="N",10,IF('C-MNS'!I76="c",1,0)))</f>
        <v>0</v>
      </c>
      <c r="J76" s="81">
        <f>IF('C-MNS'!J76="NS",100,IF('C-MNS'!J76="N",10,IF('C-MNS'!J76="c",1,0)))</f>
        <v>0</v>
      </c>
      <c r="K76" s="81">
        <f>IF('C-MNS'!K76="NS",100,IF('C-MNS'!K76="N",10,IF('C-MNS'!K76="c",1,0)))</f>
        <v>0</v>
      </c>
      <c r="L76" s="81">
        <f>IF('C-MNS'!L76="NS",100,IF('C-MNS'!L76="N",10,IF('C-MNS'!L76="c",1,0)))</f>
        <v>0</v>
      </c>
      <c r="M76" s="81">
        <f>IF('C-MNS'!M76="NS",100,IF('C-MNS'!M76="N",10,IF('C-MNS'!M76="c",1,0)))</f>
        <v>0</v>
      </c>
      <c r="N76" s="81">
        <f>IF('C-MNS'!N76="NS",100,IF('C-MNS'!N76="N",10,IF('C-MNS'!N76="c",1,0)))</f>
        <v>0</v>
      </c>
      <c r="O76" s="81">
        <f>IF('C-MNS'!O76="NS",100,IF('C-MNS'!O76="N",10,IF('C-MNS'!O76="c",1,0)))</f>
        <v>0</v>
      </c>
      <c r="P76" s="81">
        <f>IF('C-MNS'!P76="NS",100,IF('C-MNS'!P76="N",10,IF('C-MNS'!P76="c",1,0)))</f>
        <v>0</v>
      </c>
      <c r="Q76" s="81">
        <f>IF('C-MNS'!Q76="NS",100,IF('C-MNS'!Q76="N",10,IF('C-MNS'!Q76="c",1,0)))</f>
        <v>0</v>
      </c>
      <c r="R76" s="81">
        <f>IF('C-MNS'!R76="NS",100,IF('C-MNS'!R76="N",10,IF('C-MNS'!R76="c",1,0)))</f>
        <v>0</v>
      </c>
      <c r="S76" s="81">
        <f>IF('C-MNS'!S76="NS",100,IF('C-MNS'!S76="N",10,IF('C-MNS'!S76="c",1,0)))</f>
        <v>0</v>
      </c>
      <c r="T76" s="81">
        <f>IF('C-MNS'!T76="NS",100,IF('C-MNS'!T76="N",10,IF('C-MNS'!T76="c",1,0)))</f>
        <v>0</v>
      </c>
      <c r="U76" s="81">
        <f>IF('C-MNS'!U76="NS",100,IF('C-MNS'!U76="N",10,IF('C-MNS'!U76="c",1,0)))</f>
        <v>0</v>
      </c>
      <c r="V76" s="81">
        <f>IF('C-MNS'!V76="NS",100,IF('C-MNS'!V76="N",10,IF('C-MNS'!V76="c",1,0)))</f>
        <v>0</v>
      </c>
      <c r="W76" s="81">
        <f>IF('C-MNS'!W76="NS",100,IF('C-MNS'!W76="N",10,IF('C-MNS'!W76="c",1,0)))</f>
        <v>0</v>
      </c>
      <c r="X76" s="81">
        <f>IF('C-MNS'!X76="NS",100,IF('C-MNS'!X76="N",10,IF('C-MNS'!X76="c",1,0)))</f>
        <v>0</v>
      </c>
      <c r="Y76" s="81">
        <f>IF('C-MNS'!Y76="NS",100,IF('C-MNS'!Y76="N",10,IF('C-MNS'!Y76="c",1,0)))</f>
        <v>0</v>
      </c>
      <c r="Z76" s="81">
        <f>IF('C-MNS'!Z76="NS",100,IF('C-MNS'!Z76="N",10,IF('C-MNS'!Z76="c",1,0)))</f>
        <v>0</v>
      </c>
      <c r="AA76" s="81">
        <f>IF('C-MNS'!AA76="NS",100,IF('C-MNS'!AA76="N",10,IF('C-MNS'!AA76="c",1,0)))</f>
        <v>0</v>
      </c>
      <c r="AB76" s="81">
        <f>IF('C-MNS'!AB76="NS",100,IF('C-MNS'!AB76="N",10,IF('C-MNS'!AB76="c",1,0)))</f>
        <v>0</v>
      </c>
      <c r="AC76" s="81">
        <f>IF('C-MNS'!AC76="NS",100,IF('C-MNS'!AC76="N",10,IF('C-MNS'!AC76="c",1,0)))</f>
        <v>0</v>
      </c>
      <c r="AD76" s="81">
        <f>IF('C-MNS'!AD76="NS",100,IF('C-MNS'!AD76="N",10,IF('C-MNS'!AD76="c",1,0)))</f>
        <v>0</v>
      </c>
      <c r="AE76" s="81">
        <f>IF('C-MNS'!AE76="NS",100,IF('C-MNS'!AE76="N",10,IF('C-MNS'!AE76="c",1,0)))</f>
        <v>0</v>
      </c>
      <c r="AF76" s="81">
        <f>IF('C-MNS'!AF76="NS",100,IF('C-MNS'!AF76="N",10,IF('C-MNS'!AF76="c",1,0)))</f>
        <v>0</v>
      </c>
      <c r="AG76" s="81">
        <f>IF('C-MNS'!AG76="NS",100,IF('C-MNS'!AG76="N",10,IF('C-MNS'!AG76="c",1,0)))</f>
        <v>0</v>
      </c>
      <c r="AH76" s="81">
        <f>IF('C-MNS'!AH76="NS",100,IF('C-MNS'!AH76="N",10,IF('C-MNS'!AH76="c",1,0)))</f>
        <v>0</v>
      </c>
      <c r="AI76" s="81">
        <f>IF('C-MNS'!AI76="NS",100,IF('C-MNS'!AI76="N",10,IF('C-MNS'!AI76="c",1,0)))</f>
        <v>0</v>
      </c>
      <c r="AJ76" s="81">
        <f>IF('C-MNS'!AJ76="NS",100,IF('C-MNS'!AJ76="N",10,IF('C-MNS'!AJ76="c",1,0)))</f>
        <v>0</v>
      </c>
      <c r="AK76" s="81">
        <f>IF('C-MNS'!AK76="NS",100,IF('C-MNS'!AK76="N",10,IF('C-MNS'!AK76="c",1,0)))</f>
        <v>0</v>
      </c>
      <c r="AL76" s="81">
        <f>IF('C-MNS'!AL76="NS",100,IF('C-MNS'!AL76="N",10,IF('C-MNS'!AL76="c",1,0)))</f>
        <v>0</v>
      </c>
      <c r="AM76" s="81">
        <f>IF('C-MNS'!AM76="NS",100,IF('C-MNS'!AM76="N",10,IF('C-MNS'!AM76="c",1,0)))</f>
        <v>0</v>
      </c>
      <c r="AN76" s="81">
        <f>IF('C-MNS'!AN76="NS",100,IF('C-MNS'!AN76="N",10,IF('C-MNS'!AN76="c",1,0)))</f>
        <v>0</v>
      </c>
      <c r="AO76" s="81">
        <f>IF('C-MNS'!AO76="NS",100,IF('C-MNS'!AO76="N",10,IF('C-MNS'!AO76="c",1,0)))</f>
        <v>0</v>
      </c>
      <c r="AP76" s="81">
        <f>IF('C-MNS'!AP76="NS",100,IF('C-MNS'!AP76="N",10,IF('C-MNS'!AP76="c",1,0)))</f>
        <v>0</v>
      </c>
      <c r="AQ76" s="81">
        <f>IF('C-MNS'!AQ76="NS",100,IF('C-MNS'!AQ76="N",10,IF('C-MNS'!AQ76="c",1,0)))</f>
        <v>0</v>
      </c>
      <c r="AR76" s="81">
        <f>IF('C-MNS'!AR76="NS",100,IF('C-MNS'!AR76="N",10,IF('C-MNS'!AR76="c",1,0)))</f>
        <v>0</v>
      </c>
      <c r="AS76" s="81">
        <f>IF('C-MNS'!AS76="NS",100,IF('C-MNS'!AS76="N",10,IF('C-MNS'!AS76="c",1,0)))</f>
        <v>0</v>
      </c>
      <c r="AT76" s="81">
        <f>IF('C-MNS'!AT76="NS",100,IF('C-MNS'!AT76="N",10,IF('C-MNS'!AT76="c",1,0)))</f>
        <v>0</v>
      </c>
      <c r="AU76" s="81">
        <f>IF('C-MNS'!AU76="NS",100,IF('C-MNS'!AU76="N",10,IF('C-MNS'!AU76="c",1,0)))</f>
        <v>100</v>
      </c>
      <c r="AV76" s="81">
        <f>IF('C-MNS'!AV76="NS",100,IF('C-MNS'!AV76="N",10,IF('C-MNS'!AV76="c",1,0)))</f>
        <v>0</v>
      </c>
      <c r="AW76" s="81">
        <f>IF('C-MNS'!AW76="NS",100,IF('C-MNS'!AW76="N",10,IF('C-MNS'!AW76="c",1,0)))</f>
        <v>0</v>
      </c>
      <c r="AX76" s="81">
        <f>IF('C-MNS'!AX76="NS",100,IF('C-MNS'!AX76="N",10,IF('C-MNS'!AX76="c",1,0)))</f>
        <v>0</v>
      </c>
      <c r="AY76" s="81">
        <f>IF('C-MNS'!AY76="NS",100,IF('C-MNS'!AY76="N",10,IF('C-MNS'!AY76="c",1,0)))</f>
        <v>0</v>
      </c>
      <c r="AZ76" s="91">
        <f t="shared" si="3"/>
        <v>100</v>
      </c>
      <c r="BA76" s="91">
        <f t="shared" si="0"/>
        <v>1</v>
      </c>
      <c r="BB76" s="91">
        <f t="shared" si="1"/>
        <v>0</v>
      </c>
      <c r="BC76" s="91">
        <f t="shared" si="2"/>
        <v>0</v>
      </c>
    </row>
    <row r="77" spans="1:55" ht="15.75" customHeight="1">
      <c r="A77" s="525"/>
      <c r="B77" s="457"/>
      <c r="C77" s="458"/>
      <c r="D77" s="519"/>
      <c r="E77" s="96" t="s">
        <v>377</v>
      </c>
      <c r="F77" s="23" t="s">
        <v>472</v>
      </c>
      <c r="G77" s="81">
        <f>IF('C-MNS'!G77="NS",100,IF('C-MNS'!G77="N",10,IF('C-MNS'!G77="c",1,0)))</f>
        <v>0</v>
      </c>
      <c r="H77" s="81">
        <f>IF('C-MNS'!H77="NS",100,IF('C-MNS'!H77="N",10,IF('C-MNS'!H77="c",1,0)))</f>
        <v>0</v>
      </c>
      <c r="I77" s="81">
        <f>IF('C-MNS'!I77="NS",100,IF('C-MNS'!I77="N",10,IF('C-MNS'!I77="c",1,0)))</f>
        <v>0</v>
      </c>
      <c r="J77" s="81">
        <f>IF('C-MNS'!J77="NS",100,IF('C-MNS'!J77="N",10,IF('C-MNS'!J77="c",1,0)))</f>
        <v>0</v>
      </c>
      <c r="K77" s="81">
        <f>IF('C-MNS'!K77="NS",100,IF('C-MNS'!K77="N",10,IF('C-MNS'!K77="c",1,0)))</f>
        <v>0</v>
      </c>
      <c r="L77" s="81">
        <f>IF('C-MNS'!L77="NS",100,IF('C-MNS'!L77="N",10,IF('C-MNS'!L77="c",1,0)))</f>
        <v>0</v>
      </c>
      <c r="M77" s="81">
        <f>IF('C-MNS'!M77="NS",100,IF('C-MNS'!M77="N",10,IF('C-MNS'!M77="c",1,0)))</f>
        <v>0</v>
      </c>
      <c r="N77" s="81">
        <f>IF('C-MNS'!N77="NS",100,IF('C-MNS'!N77="N",10,IF('C-MNS'!N77="c",1,0)))</f>
        <v>0</v>
      </c>
      <c r="O77" s="81">
        <f>IF('C-MNS'!O77="NS",100,IF('C-MNS'!O77="N",10,IF('C-MNS'!O77="c",1,0)))</f>
        <v>0</v>
      </c>
      <c r="P77" s="81">
        <f>IF('C-MNS'!P77="NS",100,IF('C-MNS'!P77="N",10,IF('C-MNS'!P77="c",1,0)))</f>
        <v>0</v>
      </c>
      <c r="Q77" s="81">
        <f>IF('C-MNS'!Q77="NS",100,IF('C-MNS'!Q77="N",10,IF('C-MNS'!Q77="c",1,0)))</f>
        <v>0</v>
      </c>
      <c r="R77" s="81">
        <f>IF('C-MNS'!R77="NS",100,IF('C-MNS'!R77="N",10,IF('C-MNS'!R77="c",1,0)))</f>
        <v>0</v>
      </c>
      <c r="S77" s="81">
        <f>IF('C-MNS'!S77="NS",100,IF('C-MNS'!S77="N",10,IF('C-MNS'!S77="c",1,0)))</f>
        <v>0</v>
      </c>
      <c r="T77" s="81">
        <f>IF('C-MNS'!T77="NS",100,IF('C-MNS'!T77="N",10,IF('C-MNS'!T77="c",1,0)))</f>
        <v>0</v>
      </c>
      <c r="U77" s="81">
        <f>IF('C-MNS'!U77="NS",100,IF('C-MNS'!U77="N",10,IF('C-MNS'!U77="c",1,0)))</f>
        <v>0</v>
      </c>
      <c r="V77" s="81">
        <f>IF('C-MNS'!V77="NS",100,IF('C-MNS'!V77="N",10,IF('C-MNS'!V77="c",1,0)))</f>
        <v>0</v>
      </c>
      <c r="W77" s="81">
        <f>IF('C-MNS'!W77="NS",100,IF('C-MNS'!W77="N",10,IF('C-MNS'!W77="c",1,0)))</f>
        <v>0</v>
      </c>
      <c r="X77" s="81">
        <f>IF('C-MNS'!X77="NS",100,IF('C-MNS'!X77="N",10,IF('C-MNS'!X77="c",1,0)))</f>
        <v>0</v>
      </c>
      <c r="Y77" s="81">
        <f>IF('C-MNS'!Y77="NS",100,IF('C-MNS'!Y77="N",10,IF('C-MNS'!Y77="c",1,0)))</f>
        <v>0</v>
      </c>
      <c r="Z77" s="81">
        <f>IF('C-MNS'!Z77="NS",100,IF('C-MNS'!Z77="N",10,IF('C-MNS'!Z77="c",1,0)))</f>
        <v>0</v>
      </c>
      <c r="AA77" s="81">
        <f>IF('C-MNS'!AA77="NS",100,IF('C-MNS'!AA77="N",10,IF('C-MNS'!AA77="c",1,0)))</f>
        <v>0</v>
      </c>
      <c r="AB77" s="81">
        <f>IF('C-MNS'!AB77="NS",100,IF('C-MNS'!AB77="N",10,IF('C-MNS'!AB77="c",1,0)))</f>
        <v>0</v>
      </c>
      <c r="AC77" s="81">
        <f>IF('C-MNS'!AC77="NS",100,IF('C-MNS'!AC77="N",10,IF('C-MNS'!AC77="c",1,0)))</f>
        <v>0</v>
      </c>
      <c r="AD77" s="81">
        <f>IF('C-MNS'!AD77="NS",100,IF('C-MNS'!AD77="N",10,IF('C-MNS'!AD77="c",1,0)))</f>
        <v>0</v>
      </c>
      <c r="AE77" s="81">
        <f>IF('C-MNS'!AE77="NS",100,IF('C-MNS'!AE77="N",10,IF('C-MNS'!AE77="c",1,0)))</f>
        <v>0</v>
      </c>
      <c r="AF77" s="81">
        <f>IF('C-MNS'!AF77="NS",100,IF('C-MNS'!AF77="N",10,IF('C-MNS'!AF77="c",1,0)))</f>
        <v>0</v>
      </c>
      <c r="AG77" s="81">
        <f>IF('C-MNS'!AG77="NS",100,IF('C-MNS'!AG77="N",10,IF('C-MNS'!AG77="c",1,0)))</f>
        <v>0</v>
      </c>
      <c r="AH77" s="81">
        <f>IF('C-MNS'!AH77="NS",100,IF('C-MNS'!AH77="N",10,IF('C-MNS'!AH77="c",1,0)))</f>
        <v>0</v>
      </c>
      <c r="AI77" s="81">
        <f>IF('C-MNS'!AI77="NS",100,IF('C-MNS'!AI77="N",10,IF('C-MNS'!AI77="c",1,0)))</f>
        <v>0</v>
      </c>
      <c r="AJ77" s="81">
        <f>IF('C-MNS'!AJ77="NS",100,IF('C-MNS'!AJ77="N",10,IF('C-MNS'!AJ77="c",1,0)))</f>
        <v>0</v>
      </c>
      <c r="AK77" s="81">
        <f>IF('C-MNS'!AK77="NS",100,IF('C-MNS'!AK77="N",10,IF('C-MNS'!AK77="c",1,0)))</f>
        <v>0</v>
      </c>
      <c r="AL77" s="81">
        <f>IF('C-MNS'!AL77="NS",100,IF('C-MNS'!AL77="N",10,IF('C-MNS'!AL77="c",1,0)))</f>
        <v>0</v>
      </c>
      <c r="AM77" s="81">
        <f>IF('C-MNS'!AM77="NS",100,IF('C-MNS'!AM77="N",10,IF('C-MNS'!AM77="c",1,0)))</f>
        <v>0</v>
      </c>
      <c r="AN77" s="81">
        <f>IF('C-MNS'!AN77="NS",100,IF('C-MNS'!AN77="N",10,IF('C-MNS'!AN77="c",1,0)))</f>
        <v>0</v>
      </c>
      <c r="AO77" s="81">
        <f>IF('C-MNS'!AO77="NS",100,IF('C-MNS'!AO77="N",10,IF('C-MNS'!AO77="c",1,0)))</f>
        <v>0</v>
      </c>
      <c r="AP77" s="81">
        <f>IF('C-MNS'!AP77="NS",100,IF('C-MNS'!AP77="N",10,IF('C-MNS'!AP77="c",1,0)))</f>
        <v>0</v>
      </c>
      <c r="AQ77" s="81">
        <f>IF('C-MNS'!AQ77="NS",100,IF('C-MNS'!AQ77="N",10,IF('C-MNS'!AQ77="c",1,0)))</f>
        <v>0</v>
      </c>
      <c r="AR77" s="81">
        <f>IF('C-MNS'!AR77="NS",100,IF('C-MNS'!AR77="N",10,IF('C-MNS'!AR77="c",1,0)))</f>
        <v>0</v>
      </c>
      <c r="AS77" s="81">
        <f>IF('C-MNS'!AS77="NS",100,IF('C-MNS'!AS77="N",10,IF('C-MNS'!AS77="c",1,0)))</f>
        <v>0</v>
      </c>
      <c r="AT77" s="81">
        <f>IF('C-MNS'!AT77="NS",100,IF('C-MNS'!AT77="N",10,IF('C-MNS'!AT77="c",1,0)))</f>
        <v>0</v>
      </c>
      <c r="AU77" s="81">
        <f>IF('C-MNS'!AU77="NS",100,IF('C-MNS'!AU77="N",10,IF('C-MNS'!AU77="c",1,0)))</f>
        <v>0</v>
      </c>
      <c r="AV77" s="81">
        <f>IF('C-MNS'!AV77="NS",100,IF('C-MNS'!AV77="N",10,IF('C-MNS'!AV77="c",1,0)))</f>
        <v>100</v>
      </c>
      <c r="AW77" s="81">
        <f>IF('C-MNS'!AW77="NS",100,IF('C-MNS'!AW77="N",10,IF('C-MNS'!AW77="c",1,0)))</f>
        <v>0</v>
      </c>
      <c r="AX77" s="81">
        <f>IF('C-MNS'!AX77="NS",100,IF('C-MNS'!AX77="N",10,IF('C-MNS'!AX77="c",1,0)))</f>
        <v>0</v>
      </c>
      <c r="AY77" s="81">
        <f>IF('C-MNS'!AY77="NS",100,IF('C-MNS'!AY77="N",10,IF('C-MNS'!AY77="c",1,0)))</f>
        <v>0</v>
      </c>
      <c r="AZ77" s="91">
        <f t="shared" si="3"/>
        <v>100</v>
      </c>
      <c r="BA77" s="91">
        <f t="shared" si="0"/>
        <v>1</v>
      </c>
      <c r="BB77" s="91">
        <f t="shared" si="1"/>
        <v>0</v>
      </c>
      <c r="BC77" s="91">
        <f t="shared" si="2"/>
        <v>0</v>
      </c>
    </row>
    <row r="78" spans="1:55" ht="15.75" customHeight="1">
      <c r="A78" s="525"/>
      <c r="B78" s="457"/>
      <c r="C78" s="521" t="s">
        <v>473</v>
      </c>
      <c r="D78" s="520" t="s">
        <v>148</v>
      </c>
      <c r="E78" s="93" t="s">
        <v>373</v>
      </c>
      <c r="F78" s="27" t="s">
        <v>474</v>
      </c>
      <c r="G78" s="81">
        <f>IF('C-MNS'!G78="NS",100,IF('C-MNS'!G78="N",10,IF('C-MNS'!G78="c",1,0)))</f>
        <v>0</v>
      </c>
      <c r="H78" s="81">
        <f>IF('C-MNS'!H78="NS",100,IF('C-MNS'!H78="N",10,IF('C-MNS'!H78="c",1,0)))</f>
        <v>0</v>
      </c>
      <c r="I78" s="81">
        <f>IF('C-MNS'!I78="NS",100,IF('C-MNS'!I78="N",10,IF('C-MNS'!I78="c",1,0)))</f>
        <v>0</v>
      </c>
      <c r="J78" s="81">
        <f>IF('C-MNS'!J78="NS",100,IF('C-MNS'!J78="N",10,IF('C-MNS'!J78="c",1,0)))</f>
        <v>100</v>
      </c>
      <c r="K78" s="81">
        <f>IF('C-MNS'!K78="NS",100,IF('C-MNS'!K78="N",10,IF('C-MNS'!K78="c",1,0)))</f>
        <v>0</v>
      </c>
      <c r="L78" s="81">
        <f>IF('C-MNS'!L78="NS",100,IF('C-MNS'!L78="N",10,IF('C-MNS'!L78="c",1,0)))</f>
        <v>0</v>
      </c>
      <c r="M78" s="81">
        <f>IF('C-MNS'!M78="NS",100,IF('C-MNS'!M78="N",10,IF('C-MNS'!M78="c",1,0)))</f>
        <v>0</v>
      </c>
      <c r="N78" s="81">
        <f>IF('C-MNS'!N78="NS",100,IF('C-MNS'!N78="N",10,IF('C-MNS'!N78="c",1,0)))</f>
        <v>0</v>
      </c>
      <c r="O78" s="81">
        <f>IF('C-MNS'!O78="NS",100,IF('C-MNS'!O78="N",10,IF('C-MNS'!O78="c",1,0)))</f>
        <v>0</v>
      </c>
      <c r="P78" s="81">
        <f>IF('C-MNS'!P78="NS",100,IF('C-MNS'!P78="N",10,IF('C-MNS'!P78="c",1,0)))</f>
        <v>0</v>
      </c>
      <c r="Q78" s="81">
        <f>IF('C-MNS'!Q78="NS",100,IF('C-MNS'!Q78="N",10,IF('C-MNS'!Q78="c",1,0)))</f>
        <v>0</v>
      </c>
      <c r="R78" s="81">
        <f>IF('C-MNS'!R78="NS",100,IF('C-MNS'!R78="N",10,IF('C-MNS'!R78="c",1,0)))</f>
        <v>0</v>
      </c>
      <c r="S78" s="81">
        <f>IF('C-MNS'!S78="NS",100,IF('C-MNS'!S78="N",10,IF('C-MNS'!S78="c",1,0)))</f>
        <v>0</v>
      </c>
      <c r="T78" s="81">
        <f>IF('C-MNS'!T78="NS",100,IF('C-MNS'!T78="N",10,IF('C-MNS'!T78="c",1,0)))</f>
        <v>0</v>
      </c>
      <c r="U78" s="81">
        <f>IF('C-MNS'!U78="NS",100,IF('C-MNS'!U78="N",10,IF('C-MNS'!U78="c",1,0)))</f>
        <v>0</v>
      </c>
      <c r="V78" s="81">
        <f>IF('C-MNS'!V78="NS",100,IF('C-MNS'!V78="N",10,IF('C-MNS'!V78="c",1,0)))</f>
        <v>0</v>
      </c>
      <c r="W78" s="81">
        <f>IF('C-MNS'!W78="NS",100,IF('C-MNS'!W78="N",10,IF('C-MNS'!W78="c",1,0)))</f>
        <v>0</v>
      </c>
      <c r="X78" s="81">
        <f>IF('C-MNS'!X78="NS",100,IF('C-MNS'!X78="N",10,IF('C-MNS'!X78="c",1,0)))</f>
        <v>0</v>
      </c>
      <c r="Y78" s="81">
        <f>IF('C-MNS'!Y78="NS",100,IF('C-MNS'!Y78="N",10,IF('C-MNS'!Y78="c",1,0)))</f>
        <v>0</v>
      </c>
      <c r="Z78" s="81">
        <f>IF('C-MNS'!Z78="NS",100,IF('C-MNS'!Z78="N",10,IF('C-MNS'!Z78="c",1,0)))</f>
        <v>0</v>
      </c>
      <c r="AA78" s="81">
        <f>IF('C-MNS'!AA78="NS",100,IF('C-MNS'!AA78="N",10,IF('C-MNS'!AA78="c",1,0)))</f>
        <v>0</v>
      </c>
      <c r="AB78" s="81">
        <f>IF('C-MNS'!AB78="NS",100,IF('C-MNS'!AB78="N",10,IF('C-MNS'!AB78="c",1,0)))</f>
        <v>0</v>
      </c>
      <c r="AC78" s="81">
        <f>IF('C-MNS'!AC78="NS",100,IF('C-MNS'!AC78="N",10,IF('C-MNS'!AC78="c",1,0)))</f>
        <v>0</v>
      </c>
      <c r="AD78" s="81">
        <f>IF('C-MNS'!AD78="NS",100,IF('C-MNS'!AD78="N",10,IF('C-MNS'!AD78="c",1,0)))</f>
        <v>0</v>
      </c>
      <c r="AE78" s="81">
        <f>IF('C-MNS'!AE78="NS",100,IF('C-MNS'!AE78="N",10,IF('C-MNS'!AE78="c",1,0)))</f>
        <v>0</v>
      </c>
      <c r="AF78" s="81">
        <f>IF('C-MNS'!AF78="NS",100,IF('C-MNS'!AF78="N",10,IF('C-MNS'!AF78="c",1,0)))</f>
        <v>0</v>
      </c>
      <c r="AG78" s="81">
        <f>IF('C-MNS'!AG78="NS",100,IF('C-MNS'!AG78="N",10,IF('C-MNS'!AG78="c",1,0)))</f>
        <v>0</v>
      </c>
      <c r="AH78" s="81">
        <f>IF('C-MNS'!AH78="NS",100,IF('C-MNS'!AH78="N",10,IF('C-MNS'!AH78="c",1,0)))</f>
        <v>0</v>
      </c>
      <c r="AI78" s="81">
        <f>IF('C-MNS'!AI78="NS",100,IF('C-MNS'!AI78="N",10,IF('C-MNS'!AI78="c",1,0)))</f>
        <v>0</v>
      </c>
      <c r="AJ78" s="81">
        <f>IF('C-MNS'!AJ78="NS",100,IF('C-MNS'!AJ78="N",10,IF('C-MNS'!AJ78="c",1,0)))</f>
        <v>0</v>
      </c>
      <c r="AK78" s="81">
        <f>IF('C-MNS'!AK78="NS",100,IF('C-MNS'!AK78="N",10,IF('C-MNS'!AK78="c",1,0)))</f>
        <v>0</v>
      </c>
      <c r="AL78" s="81">
        <f>IF('C-MNS'!AL78="NS",100,IF('C-MNS'!AL78="N",10,IF('C-MNS'!AL78="c",1,0)))</f>
        <v>0</v>
      </c>
      <c r="AM78" s="81">
        <f>IF('C-MNS'!AM78="NS",100,IF('C-MNS'!AM78="N",10,IF('C-MNS'!AM78="c",1,0)))</f>
        <v>0</v>
      </c>
      <c r="AN78" s="81">
        <f>IF('C-MNS'!AN78="NS",100,IF('C-MNS'!AN78="N",10,IF('C-MNS'!AN78="c",1,0)))</f>
        <v>0</v>
      </c>
      <c r="AO78" s="81">
        <f>IF('C-MNS'!AO78="NS",100,IF('C-MNS'!AO78="N",10,IF('C-MNS'!AO78="c",1,0)))</f>
        <v>0</v>
      </c>
      <c r="AP78" s="81">
        <f>IF('C-MNS'!AP78="NS",100,IF('C-MNS'!AP78="N",10,IF('C-MNS'!AP78="c",1,0)))</f>
        <v>0</v>
      </c>
      <c r="AQ78" s="81">
        <f>IF('C-MNS'!AQ78="NS",100,IF('C-MNS'!AQ78="N",10,IF('C-MNS'!AQ78="c",1,0)))</f>
        <v>0</v>
      </c>
      <c r="AR78" s="81">
        <f>IF('C-MNS'!AR78="NS",100,IF('C-MNS'!AR78="N",10,IF('C-MNS'!AR78="c",1,0)))</f>
        <v>0</v>
      </c>
      <c r="AS78" s="81">
        <f>IF('C-MNS'!AS78="NS",100,IF('C-MNS'!AS78="N",10,IF('C-MNS'!AS78="c",1,0)))</f>
        <v>0</v>
      </c>
      <c r="AT78" s="81">
        <f>IF('C-MNS'!AT78="NS",100,IF('C-MNS'!AT78="N",10,IF('C-MNS'!AT78="c",1,0)))</f>
        <v>0</v>
      </c>
      <c r="AU78" s="81">
        <f>IF('C-MNS'!AU78="NS",100,IF('C-MNS'!AU78="N",10,IF('C-MNS'!AU78="c",1,0)))</f>
        <v>0</v>
      </c>
      <c r="AV78" s="81">
        <f>IF('C-MNS'!AV78="NS",100,IF('C-MNS'!AV78="N",10,IF('C-MNS'!AV78="c",1,0)))</f>
        <v>0</v>
      </c>
      <c r="AW78" s="81">
        <f>IF('C-MNS'!AW78="NS",100,IF('C-MNS'!AW78="N",10,IF('C-MNS'!AW78="c",1,0)))</f>
        <v>1</v>
      </c>
      <c r="AX78" s="81">
        <f>IF('C-MNS'!AX78="NS",100,IF('C-MNS'!AX78="N",10,IF('C-MNS'!AX78="c",1,0)))</f>
        <v>0</v>
      </c>
      <c r="AY78" s="81">
        <f>IF('C-MNS'!AY78="NS",100,IF('C-MNS'!AY78="N",10,IF('C-MNS'!AY78="c",1,0)))</f>
        <v>0</v>
      </c>
      <c r="AZ78" s="91">
        <f t="shared" si="3"/>
        <v>101</v>
      </c>
      <c r="BA78" s="91">
        <f t="shared" si="0"/>
        <v>1</v>
      </c>
      <c r="BB78" s="91">
        <f t="shared" si="1"/>
        <v>0</v>
      </c>
      <c r="BC78" s="91">
        <f t="shared" si="2"/>
        <v>1</v>
      </c>
    </row>
    <row r="79" spans="1:55" ht="15.75" customHeight="1">
      <c r="A79" s="525"/>
      <c r="B79" s="457"/>
      <c r="C79" s="457"/>
      <c r="D79" s="516"/>
      <c r="E79" s="93" t="s">
        <v>375</v>
      </c>
      <c r="F79" s="27" t="s">
        <v>475</v>
      </c>
      <c r="G79" s="81">
        <f>IF('C-MNS'!G79="NS",100,IF('C-MNS'!G79="N",10,IF('C-MNS'!G79="c",1,0)))</f>
        <v>0</v>
      </c>
      <c r="H79" s="81">
        <f>IF('C-MNS'!H79="NS",100,IF('C-MNS'!H79="N",10,IF('C-MNS'!H79="c",1,0)))</f>
        <v>0</v>
      </c>
      <c r="I79" s="81">
        <f>IF('C-MNS'!I79="NS",100,IF('C-MNS'!I79="N",10,IF('C-MNS'!I79="c",1,0)))</f>
        <v>0</v>
      </c>
      <c r="J79" s="81">
        <f>IF('C-MNS'!J79="NS",100,IF('C-MNS'!J79="N",10,IF('C-MNS'!J79="c",1,0)))</f>
        <v>0</v>
      </c>
      <c r="K79" s="81">
        <f>IF('C-MNS'!K79="NS",100,IF('C-MNS'!K79="N",10,IF('C-MNS'!K79="c",1,0)))</f>
        <v>100</v>
      </c>
      <c r="L79" s="81">
        <f>IF('C-MNS'!L79="NS",100,IF('C-MNS'!L79="N",10,IF('C-MNS'!L79="c",1,0)))</f>
        <v>0</v>
      </c>
      <c r="M79" s="81">
        <f>IF('C-MNS'!M79="NS",100,IF('C-MNS'!M79="N",10,IF('C-MNS'!M79="c",1,0)))</f>
        <v>0</v>
      </c>
      <c r="N79" s="81">
        <f>IF('C-MNS'!N79="NS",100,IF('C-MNS'!N79="N",10,IF('C-MNS'!N79="c",1,0)))</f>
        <v>0</v>
      </c>
      <c r="O79" s="81">
        <f>IF('C-MNS'!O79="NS",100,IF('C-MNS'!O79="N",10,IF('C-MNS'!O79="c",1,0)))</f>
        <v>0</v>
      </c>
      <c r="P79" s="81">
        <f>IF('C-MNS'!P79="NS",100,IF('C-MNS'!P79="N",10,IF('C-MNS'!P79="c",1,0)))</f>
        <v>0</v>
      </c>
      <c r="Q79" s="81">
        <f>IF('C-MNS'!Q79="NS",100,IF('C-MNS'!Q79="N",10,IF('C-MNS'!Q79="c",1,0)))</f>
        <v>0</v>
      </c>
      <c r="R79" s="81">
        <f>IF('C-MNS'!R79="NS",100,IF('C-MNS'!R79="N",10,IF('C-MNS'!R79="c",1,0)))</f>
        <v>0</v>
      </c>
      <c r="S79" s="81">
        <f>IF('C-MNS'!S79="NS",100,IF('C-MNS'!S79="N",10,IF('C-MNS'!S79="c",1,0)))</f>
        <v>0</v>
      </c>
      <c r="T79" s="81">
        <f>IF('C-MNS'!T79="NS",100,IF('C-MNS'!T79="N",10,IF('C-MNS'!T79="c",1,0)))</f>
        <v>0</v>
      </c>
      <c r="U79" s="81">
        <f>IF('C-MNS'!U79="NS",100,IF('C-MNS'!U79="N",10,IF('C-MNS'!U79="c",1,0)))</f>
        <v>0</v>
      </c>
      <c r="V79" s="81">
        <f>IF('C-MNS'!V79="NS",100,IF('C-MNS'!V79="N",10,IF('C-MNS'!V79="c",1,0)))</f>
        <v>0</v>
      </c>
      <c r="W79" s="81">
        <f>IF('C-MNS'!W79="NS",100,IF('C-MNS'!W79="N",10,IF('C-MNS'!W79="c",1,0)))</f>
        <v>0</v>
      </c>
      <c r="X79" s="81">
        <f>IF('C-MNS'!X79="NS",100,IF('C-MNS'!X79="N",10,IF('C-MNS'!X79="c",1,0)))</f>
        <v>0</v>
      </c>
      <c r="Y79" s="81">
        <f>IF('C-MNS'!Y79="NS",100,IF('C-MNS'!Y79="N",10,IF('C-MNS'!Y79="c",1,0)))</f>
        <v>0</v>
      </c>
      <c r="Z79" s="81">
        <f>IF('C-MNS'!Z79="NS",100,IF('C-MNS'!Z79="N",10,IF('C-MNS'!Z79="c",1,0)))</f>
        <v>0</v>
      </c>
      <c r="AA79" s="81">
        <f>IF('C-MNS'!AA79="NS",100,IF('C-MNS'!AA79="N",10,IF('C-MNS'!AA79="c",1,0)))</f>
        <v>0</v>
      </c>
      <c r="AB79" s="81">
        <f>IF('C-MNS'!AB79="NS",100,IF('C-MNS'!AB79="N",10,IF('C-MNS'!AB79="c",1,0)))</f>
        <v>0</v>
      </c>
      <c r="AC79" s="81">
        <f>IF('C-MNS'!AC79="NS",100,IF('C-MNS'!AC79="N",10,IF('C-MNS'!AC79="c",1,0)))</f>
        <v>0</v>
      </c>
      <c r="AD79" s="81">
        <f>IF('C-MNS'!AD79="NS",100,IF('C-MNS'!AD79="N",10,IF('C-MNS'!AD79="c",1,0)))</f>
        <v>0</v>
      </c>
      <c r="AE79" s="81">
        <f>IF('C-MNS'!AE79="NS",100,IF('C-MNS'!AE79="N",10,IF('C-MNS'!AE79="c",1,0)))</f>
        <v>0</v>
      </c>
      <c r="AF79" s="81">
        <f>IF('C-MNS'!AF79="NS",100,IF('C-MNS'!AF79="N",10,IF('C-MNS'!AF79="c",1,0)))</f>
        <v>0</v>
      </c>
      <c r="AG79" s="81">
        <f>IF('C-MNS'!AG79="NS",100,IF('C-MNS'!AG79="N",10,IF('C-MNS'!AG79="c",1,0)))</f>
        <v>0</v>
      </c>
      <c r="AH79" s="81">
        <f>IF('C-MNS'!AH79="NS",100,IF('C-MNS'!AH79="N",10,IF('C-MNS'!AH79="c",1,0)))</f>
        <v>0</v>
      </c>
      <c r="AI79" s="81">
        <f>IF('C-MNS'!AI79="NS",100,IF('C-MNS'!AI79="N",10,IF('C-MNS'!AI79="c",1,0)))</f>
        <v>0</v>
      </c>
      <c r="AJ79" s="81">
        <f>IF('C-MNS'!AJ79="NS",100,IF('C-MNS'!AJ79="N",10,IF('C-MNS'!AJ79="c",1,0)))</f>
        <v>0</v>
      </c>
      <c r="AK79" s="81">
        <f>IF('C-MNS'!AK79="NS",100,IF('C-MNS'!AK79="N",10,IF('C-MNS'!AK79="c",1,0)))</f>
        <v>0</v>
      </c>
      <c r="AL79" s="81">
        <f>IF('C-MNS'!AL79="NS",100,IF('C-MNS'!AL79="N",10,IF('C-MNS'!AL79="c",1,0)))</f>
        <v>0</v>
      </c>
      <c r="AM79" s="81">
        <f>IF('C-MNS'!AM79="NS",100,IF('C-MNS'!AM79="N",10,IF('C-MNS'!AM79="c",1,0)))</f>
        <v>0</v>
      </c>
      <c r="AN79" s="81">
        <f>IF('C-MNS'!AN79="NS",100,IF('C-MNS'!AN79="N",10,IF('C-MNS'!AN79="c",1,0)))</f>
        <v>0</v>
      </c>
      <c r="AO79" s="81">
        <f>IF('C-MNS'!AO79="NS",100,IF('C-MNS'!AO79="N",10,IF('C-MNS'!AO79="c",1,0)))</f>
        <v>0</v>
      </c>
      <c r="AP79" s="81">
        <f>IF('C-MNS'!AP79="NS",100,IF('C-MNS'!AP79="N",10,IF('C-MNS'!AP79="c",1,0)))</f>
        <v>0</v>
      </c>
      <c r="AQ79" s="81">
        <f>IF('C-MNS'!AQ79="NS",100,IF('C-MNS'!AQ79="N",10,IF('C-MNS'!AQ79="c",1,0)))</f>
        <v>0</v>
      </c>
      <c r="AR79" s="81">
        <f>IF('C-MNS'!AR79="NS",100,IF('C-MNS'!AR79="N",10,IF('C-MNS'!AR79="c",1,0)))</f>
        <v>0</v>
      </c>
      <c r="AS79" s="81">
        <f>IF('C-MNS'!AS79="NS",100,IF('C-MNS'!AS79="N",10,IF('C-MNS'!AS79="c",1,0)))</f>
        <v>0</v>
      </c>
      <c r="AT79" s="81">
        <f>IF('C-MNS'!AT79="NS",100,IF('C-MNS'!AT79="N",10,IF('C-MNS'!AT79="c",1,0)))</f>
        <v>0</v>
      </c>
      <c r="AU79" s="81">
        <f>IF('C-MNS'!AU79="NS",100,IF('C-MNS'!AU79="N",10,IF('C-MNS'!AU79="c",1,0)))</f>
        <v>0</v>
      </c>
      <c r="AV79" s="81">
        <f>IF('C-MNS'!AV79="NS",100,IF('C-MNS'!AV79="N",10,IF('C-MNS'!AV79="c",1,0)))</f>
        <v>0</v>
      </c>
      <c r="AW79" s="81">
        <f>IF('C-MNS'!AW79="NS",100,IF('C-MNS'!AW79="N",10,IF('C-MNS'!AW79="c",1,0)))</f>
        <v>0</v>
      </c>
      <c r="AX79" s="81">
        <f>IF('C-MNS'!AX79="NS",100,IF('C-MNS'!AX79="N",10,IF('C-MNS'!AX79="c",1,0)))</f>
        <v>1</v>
      </c>
      <c r="AY79" s="81">
        <f>IF('C-MNS'!AY79="NS",100,IF('C-MNS'!AY79="N",10,IF('C-MNS'!AY79="c",1,0)))</f>
        <v>0</v>
      </c>
      <c r="AZ79" s="91">
        <f t="shared" si="3"/>
        <v>101</v>
      </c>
      <c r="BA79" s="91">
        <f t="shared" si="0"/>
        <v>1</v>
      </c>
      <c r="BB79" s="91">
        <f t="shared" si="1"/>
        <v>0</v>
      </c>
      <c r="BC79" s="91">
        <f t="shared" si="2"/>
        <v>1</v>
      </c>
    </row>
    <row r="80" spans="1:55" ht="15.75" customHeight="1">
      <c r="A80" s="525"/>
      <c r="B80" s="458"/>
      <c r="C80" s="458"/>
      <c r="D80" s="519"/>
      <c r="E80" s="96" t="s">
        <v>377</v>
      </c>
      <c r="F80" s="23" t="s">
        <v>476</v>
      </c>
      <c r="G80" s="81">
        <f>IF('C-MNS'!G80="NS",100,IF('C-MNS'!G80="N",10,IF('C-MNS'!G80="c",1,0)))</f>
        <v>0</v>
      </c>
      <c r="H80" s="81">
        <f>IF('C-MNS'!H80="NS",100,IF('C-MNS'!H80="N",10,IF('C-MNS'!H80="c",1,0)))</f>
        <v>0</v>
      </c>
      <c r="I80" s="81">
        <f>IF('C-MNS'!I80="NS",100,IF('C-MNS'!I80="N",10,IF('C-MNS'!I80="c",1,0)))</f>
        <v>0</v>
      </c>
      <c r="J80" s="81">
        <f>IF('C-MNS'!J80="NS",100,IF('C-MNS'!J80="N",10,IF('C-MNS'!J80="c",1,0)))</f>
        <v>0</v>
      </c>
      <c r="K80" s="81">
        <f>IF('C-MNS'!K80="NS",100,IF('C-MNS'!K80="N",10,IF('C-MNS'!K80="c",1,0)))</f>
        <v>0</v>
      </c>
      <c r="L80" s="81">
        <f>IF('C-MNS'!L80="NS",100,IF('C-MNS'!L80="N",10,IF('C-MNS'!L80="c",1,0)))</f>
        <v>100</v>
      </c>
      <c r="M80" s="81">
        <f>IF('C-MNS'!M80="NS",100,IF('C-MNS'!M80="N",10,IF('C-MNS'!M80="c",1,0)))</f>
        <v>0</v>
      </c>
      <c r="N80" s="81">
        <f>IF('C-MNS'!N80="NS",100,IF('C-MNS'!N80="N",10,IF('C-MNS'!N80="c",1,0)))</f>
        <v>0</v>
      </c>
      <c r="O80" s="81">
        <f>IF('C-MNS'!O80="NS",100,IF('C-MNS'!O80="N",10,IF('C-MNS'!O80="c",1,0)))</f>
        <v>0</v>
      </c>
      <c r="P80" s="81">
        <f>IF('C-MNS'!P80="NS",100,IF('C-MNS'!P80="N",10,IF('C-MNS'!P80="c",1,0)))</f>
        <v>0</v>
      </c>
      <c r="Q80" s="81">
        <f>IF('C-MNS'!Q80="NS",100,IF('C-MNS'!Q80="N",10,IF('C-MNS'!Q80="c",1,0)))</f>
        <v>0</v>
      </c>
      <c r="R80" s="81">
        <f>IF('C-MNS'!R80="NS",100,IF('C-MNS'!R80="N",10,IF('C-MNS'!R80="c",1,0)))</f>
        <v>0</v>
      </c>
      <c r="S80" s="81">
        <f>IF('C-MNS'!S80="NS",100,IF('C-MNS'!S80="N",10,IF('C-MNS'!S80="c",1,0)))</f>
        <v>0</v>
      </c>
      <c r="T80" s="81">
        <f>IF('C-MNS'!T80="NS",100,IF('C-MNS'!T80="N",10,IF('C-MNS'!T80="c",1,0)))</f>
        <v>0</v>
      </c>
      <c r="U80" s="81">
        <f>IF('C-MNS'!U80="NS",100,IF('C-MNS'!U80="N",10,IF('C-MNS'!U80="c",1,0)))</f>
        <v>0</v>
      </c>
      <c r="V80" s="81">
        <f>IF('C-MNS'!V80="NS",100,IF('C-MNS'!V80="N",10,IF('C-MNS'!V80="c",1,0)))</f>
        <v>0</v>
      </c>
      <c r="W80" s="81">
        <f>IF('C-MNS'!W80="NS",100,IF('C-MNS'!W80="N",10,IF('C-MNS'!W80="c",1,0)))</f>
        <v>0</v>
      </c>
      <c r="X80" s="81">
        <f>IF('C-MNS'!X80="NS",100,IF('C-MNS'!X80="N",10,IF('C-MNS'!X80="c",1,0)))</f>
        <v>0</v>
      </c>
      <c r="Y80" s="81">
        <f>IF('C-MNS'!Y80="NS",100,IF('C-MNS'!Y80="N",10,IF('C-MNS'!Y80="c",1,0)))</f>
        <v>0</v>
      </c>
      <c r="Z80" s="81">
        <f>IF('C-MNS'!Z80="NS",100,IF('C-MNS'!Z80="N",10,IF('C-MNS'!Z80="c",1,0)))</f>
        <v>0</v>
      </c>
      <c r="AA80" s="81">
        <f>IF('C-MNS'!AA80="NS",100,IF('C-MNS'!AA80="N",10,IF('C-MNS'!AA80="c",1,0)))</f>
        <v>0</v>
      </c>
      <c r="AB80" s="81">
        <f>IF('C-MNS'!AB80="NS",100,IF('C-MNS'!AB80="N",10,IF('C-MNS'!AB80="c",1,0)))</f>
        <v>0</v>
      </c>
      <c r="AC80" s="81">
        <f>IF('C-MNS'!AC80="NS",100,IF('C-MNS'!AC80="N",10,IF('C-MNS'!AC80="c",1,0)))</f>
        <v>0</v>
      </c>
      <c r="AD80" s="81">
        <f>IF('C-MNS'!AD80="NS",100,IF('C-MNS'!AD80="N",10,IF('C-MNS'!AD80="c",1,0)))</f>
        <v>0</v>
      </c>
      <c r="AE80" s="81">
        <f>IF('C-MNS'!AE80="NS",100,IF('C-MNS'!AE80="N",10,IF('C-MNS'!AE80="c",1,0)))</f>
        <v>0</v>
      </c>
      <c r="AF80" s="81">
        <f>IF('C-MNS'!AF80="NS",100,IF('C-MNS'!AF80="N",10,IF('C-MNS'!AF80="c",1,0)))</f>
        <v>0</v>
      </c>
      <c r="AG80" s="81">
        <f>IF('C-MNS'!AG80="NS",100,IF('C-MNS'!AG80="N",10,IF('C-MNS'!AG80="c",1,0)))</f>
        <v>0</v>
      </c>
      <c r="AH80" s="81">
        <f>IF('C-MNS'!AH80="NS",100,IF('C-MNS'!AH80="N",10,IF('C-MNS'!AH80="c",1,0)))</f>
        <v>0</v>
      </c>
      <c r="AI80" s="81">
        <f>IF('C-MNS'!AI80="NS",100,IF('C-MNS'!AI80="N",10,IF('C-MNS'!AI80="c",1,0)))</f>
        <v>0</v>
      </c>
      <c r="AJ80" s="81">
        <f>IF('C-MNS'!AJ80="NS",100,IF('C-MNS'!AJ80="N",10,IF('C-MNS'!AJ80="c",1,0)))</f>
        <v>0</v>
      </c>
      <c r="AK80" s="81">
        <f>IF('C-MNS'!AK80="NS",100,IF('C-MNS'!AK80="N",10,IF('C-MNS'!AK80="c",1,0)))</f>
        <v>0</v>
      </c>
      <c r="AL80" s="81">
        <f>IF('C-MNS'!AL80="NS",100,IF('C-MNS'!AL80="N",10,IF('C-MNS'!AL80="c",1,0)))</f>
        <v>0</v>
      </c>
      <c r="AM80" s="81">
        <f>IF('C-MNS'!AM80="NS",100,IF('C-MNS'!AM80="N",10,IF('C-MNS'!AM80="c",1,0)))</f>
        <v>0</v>
      </c>
      <c r="AN80" s="81">
        <f>IF('C-MNS'!AN80="NS",100,IF('C-MNS'!AN80="N",10,IF('C-MNS'!AN80="c",1,0)))</f>
        <v>0</v>
      </c>
      <c r="AO80" s="81">
        <f>IF('C-MNS'!AO80="NS",100,IF('C-MNS'!AO80="N",10,IF('C-MNS'!AO80="c",1,0)))</f>
        <v>0</v>
      </c>
      <c r="AP80" s="81">
        <f>IF('C-MNS'!AP80="NS",100,IF('C-MNS'!AP80="N",10,IF('C-MNS'!AP80="c",1,0)))</f>
        <v>0</v>
      </c>
      <c r="AQ80" s="81">
        <f>IF('C-MNS'!AQ80="NS",100,IF('C-MNS'!AQ80="N",10,IF('C-MNS'!AQ80="c",1,0)))</f>
        <v>0</v>
      </c>
      <c r="AR80" s="81">
        <f>IF('C-MNS'!AR80="NS",100,IF('C-MNS'!AR80="N",10,IF('C-MNS'!AR80="c",1,0)))</f>
        <v>0</v>
      </c>
      <c r="AS80" s="81">
        <f>IF('C-MNS'!AS80="NS",100,IF('C-MNS'!AS80="N",10,IF('C-MNS'!AS80="c",1,0)))</f>
        <v>0</v>
      </c>
      <c r="AT80" s="81">
        <f>IF('C-MNS'!AT80="NS",100,IF('C-MNS'!AT80="N",10,IF('C-MNS'!AT80="c",1,0)))</f>
        <v>0</v>
      </c>
      <c r="AU80" s="81">
        <f>IF('C-MNS'!AU80="NS",100,IF('C-MNS'!AU80="N",10,IF('C-MNS'!AU80="c",1,0)))</f>
        <v>0</v>
      </c>
      <c r="AV80" s="81">
        <f>IF('C-MNS'!AV80="NS",100,IF('C-MNS'!AV80="N",10,IF('C-MNS'!AV80="c",1,0)))</f>
        <v>0</v>
      </c>
      <c r="AW80" s="81">
        <f>IF('C-MNS'!AW80="NS",100,IF('C-MNS'!AW80="N",10,IF('C-MNS'!AW80="c",1,0)))</f>
        <v>0</v>
      </c>
      <c r="AX80" s="81">
        <f>IF('C-MNS'!AX80="NS",100,IF('C-MNS'!AX80="N",10,IF('C-MNS'!AX80="c",1,0)))</f>
        <v>0</v>
      </c>
      <c r="AY80" s="81">
        <f>IF('C-MNS'!AY80="NS",100,IF('C-MNS'!AY80="N",10,IF('C-MNS'!AY80="c",1,0)))</f>
        <v>1</v>
      </c>
      <c r="AZ80" s="91">
        <f t="shared" si="3"/>
        <v>101</v>
      </c>
      <c r="BA80" s="91">
        <f t="shared" si="0"/>
        <v>1</v>
      </c>
      <c r="BB80" s="91">
        <f t="shared" si="1"/>
        <v>0</v>
      </c>
      <c r="BC80" s="91">
        <f t="shared" si="2"/>
        <v>1</v>
      </c>
    </row>
    <row r="81" spans="1:55" ht="15.75" customHeight="1">
      <c r="A81" s="525"/>
      <c r="B81" s="521" t="s">
        <v>342</v>
      </c>
      <c r="C81" s="521" t="s">
        <v>477</v>
      </c>
      <c r="D81" s="520" t="s">
        <v>478</v>
      </c>
      <c r="E81" s="93" t="s">
        <v>373</v>
      </c>
      <c r="F81" s="27" t="s">
        <v>479</v>
      </c>
      <c r="G81" s="81">
        <f>IF('C-MNS'!G81="NS",100,IF('C-MNS'!G81="N",10,IF('C-MNS'!G81="c",1,0)))</f>
        <v>0</v>
      </c>
      <c r="H81" s="81">
        <f>IF('C-MNS'!H81="NS",100,IF('C-MNS'!H81="N",10,IF('C-MNS'!H81="c",1,0)))</f>
        <v>0</v>
      </c>
      <c r="I81" s="81">
        <f>IF('C-MNS'!I81="NS",100,IF('C-MNS'!I81="N",10,IF('C-MNS'!I81="c",1,0)))</f>
        <v>0</v>
      </c>
      <c r="J81" s="81">
        <f>IF('C-MNS'!J81="NS",100,IF('C-MNS'!J81="N",10,IF('C-MNS'!J81="c",1,0)))</f>
        <v>0</v>
      </c>
      <c r="K81" s="81">
        <f>IF('C-MNS'!K81="NS",100,IF('C-MNS'!K81="N",10,IF('C-MNS'!K81="c",1,0)))</f>
        <v>0</v>
      </c>
      <c r="L81" s="81">
        <f>IF('C-MNS'!L81="NS",100,IF('C-MNS'!L81="N",10,IF('C-MNS'!L81="c",1,0)))</f>
        <v>0</v>
      </c>
      <c r="M81" s="81">
        <f>IF('C-MNS'!M81="NS",100,IF('C-MNS'!M81="N",10,IF('C-MNS'!M81="c",1,0)))</f>
        <v>0</v>
      </c>
      <c r="N81" s="81">
        <f>IF('C-MNS'!N81="NS",100,IF('C-MNS'!N81="N",10,IF('C-MNS'!N81="c",1,0)))</f>
        <v>0</v>
      </c>
      <c r="O81" s="81">
        <f>IF('C-MNS'!O81="NS",100,IF('C-MNS'!O81="N",10,IF('C-MNS'!O81="c",1,0)))</f>
        <v>0</v>
      </c>
      <c r="P81" s="81">
        <f>IF('C-MNS'!P81="NS",100,IF('C-MNS'!P81="N",10,IF('C-MNS'!P81="c",1,0)))</f>
        <v>0</v>
      </c>
      <c r="Q81" s="81">
        <f>IF('C-MNS'!Q81="NS",100,IF('C-MNS'!Q81="N",10,IF('C-MNS'!Q81="c",1,0)))</f>
        <v>0</v>
      </c>
      <c r="R81" s="81">
        <f>IF('C-MNS'!R81="NS",100,IF('C-MNS'!R81="N",10,IF('C-MNS'!R81="c",1,0)))</f>
        <v>0</v>
      </c>
      <c r="S81" s="81">
        <f>IF('C-MNS'!S81="NS",100,IF('C-MNS'!S81="N",10,IF('C-MNS'!S81="c",1,0)))</f>
        <v>0</v>
      </c>
      <c r="T81" s="81">
        <f>IF('C-MNS'!T81="NS",100,IF('C-MNS'!T81="N",10,IF('C-MNS'!T81="c",1,0)))</f>
        <v>0</v>
      </c>
      <c r="U81" s="81">
        <f>IF('C-MNS'!U81="NS",100,IF('C-MNS'!U81="N",10,IF('C-MNS'!U81="c",1,0)))</f>
        <v>0</v>
      </c>
      <c r="V81" s="81">
        <f>IF('C-MNS'!V81="NS",100,IF('C-MNS'!V81="N",10,IF('C-MNS'!V81="c",1,0)))</f>
        <v>0</v>
      </c>
      <c r="W81" s="81">
        <f>IF('C-MNS'!W81="NS",100,IF('C-MNS'!W81="N",10,IF('C-MNS'!W81="c",1,0)))</f>
        <v>0</v>
      </c>
      <c r="X81" s="81">
        <f>IF('C-MNS'!X81="NS",100,IF('C-MNS'!X81="N",10,IF('C-MNS'!X81="c",1,0)))</f>
        <v>0</v>
      </c>
      <c r="Y81" s="81">
        <f>IF('C-MNS'!Y81="NS",100,IF('C-MNS'!Y81="N",10,IF('C-MNS'!Y81="c",1,0)))</f>
        <v>0</v>
      </c>
      <c r="Z81" s="81">
        <f>IF('C-MNS'!Z81="NS",100,IF('C-MNS'!Z81="N",10,IF('C-MNS'!Z81="c",1,0)))</f>
        <v>0</v>
      </c>
      <c r="AA81" s="81">
        <f>IF('C-MNS'!AA81="NS",100,IF('C-MNS'!AA81="N",10,IF('C-MNS'!AA81="c",1,0)))</f>
        <v>0</v>
      </c>
      <c r="AB81" s="81">
        <f>IF('C-MNS'!AB81="NS",100,IF('C-MNS'!AB81="N",10,IF('C-MNS'!AB81="c",1,0)))</f>
        <v>0</v>
      </c>
      <c r="AC81" s="81">
        <f>IF('C-MNS'!AC81="NS",100,IF('C-MNS'!AC81="N",10,IF('C-MNS'!AC81="c",1,0)))</f>
        <v>0</v>
      </c>
      <c r="AD81" s="81">
        <f>IF('C-MNS'!AD81="NS",100,IF('C-MNS'!AD81="N",10,IF('C-MNS'!AD81="c",1,0)))</f>
        <v>0</v>
      </c>
      <c r="AE81" s="81">
        <f>IF('C-MNS'!AE81="NS",100,IF('C-MNS'!AE81="N",10,IF('C-MNS'!AE81="c",1,0)))</f>
        <v>0</v>
      </c>
      <c r="AF81" s="81">
        <f>IF('C-MNS'!AF81="NS",100,IF('C-MNS'!AF81="N",10,IF('C-MNS'!AF81="c",1,0)))</f>
        <v>0</v>
      </c>
      <c r="AG81" s="81">
        <f>IF('C-MNS'!AG81="NS",100,IF('C-MNS'!AG81="N",10,IF('C-MNS'!AG81="c",1,0)))</f>
        <v>0</v>
      </c>
      <c r="AH81" s="81">
        <f>IF('C-MNS'!AH81="NS",100,IF('C-MNS'!AH81="N",10,IF('C-MNS'!AH81="c",1,0)))</f>
        <v>0</v>
      </c>
      <c r="AI81" s="81">
        <f>IF('C-MNS'!AI81="NS",100,IF('C-MNS'!AI81="N",10,IF('C-MNS'!AI81="c",1,0)))</f>
        <v>0</v>
      </c>
      <c r="AJ81" s="81">
        <f>IF('C-MNS'!AJ81="NS",100,IF('C-MNS'!AJ81="N",10,IF('C-MNS'!AJ81="c",1,0)))</f>
        <v>0</v>
      </c>
      <c r="AK81" s="81">
        <f>IF('C-MNS'!AK81="NS",100,IF('C-MNS'!AK81="N",10,IF('C-MNS'!AK81="c",1,0)))</f>
        <v>0</v>
      </c>
      <c r="AL81" s="81">
        <f>IF('C-MNS'!AL81="NS",100,IF('C-MNS'!AL81="N",10,IF('C-MNS'!AL81="c",1,0)))</f>
        <v>0</v>
      </c>
      <c r="AM81" s="81">
        <f>IF('C-MNS'!AM81="NS",100,IF('C-MNS'!AM81="N",10,IF('C-MNS'!AM81="c",1,0)))</f>
        <v>0</v>
      </c>
      <c r="AN81" s="81">
        <f>IF('C-MNS'!AN81="NS",100,IF('C-MNS'!AN81="N",10,IF('C-MNS'!AN81="c",1,0)))</f>
        <v>0</v>
      </c>
      <c r="AO81" s="81">
        <f>IF('C-MNS'!AO81="NS",100,IF('C-MNS'!AO81="N",10,IF('C-MNS'!AO81="c",1,0)))</f>
        <v>0</v>
      </c>
      <c r="AP81" s="81">
        <f>IF('C-MNS'!AP81="NS",100,IF('C-MNS'!AP81="N",10,IF('C-MNS'!AP81="c",1,0)))</f>
        <v>0</v>
      </c>
      <c r="AQ81" s="81">
        <f>IF('C-MNS'!AQ81="NS",100,IF('C-MNS'!AQ81="N",10,IF('C-MNS'!AQ81="c",1,0)))</f>
        <v>0</v>
      </c>
      <c r="AR81" s="81">
        <f>IF('C-MNS'!AR81="NS",100,IF('C-MNS'!AR81="N",10,IF('C-MNS'!AR81="c",1,0)))</f>
        <v>0</v>
      </c>
      <c r="AS81" s="81">
        <f>IF('C-MNS'!AS81="NS",100,IF('C-MNS'!AS81="N",10,IF('C-MNS'!AS81="c",1,0)))</f>
        <v>0</v>
      </c>
      <c r="AT81" s="81">
        <f>IF('C-MNS'!AT81="NS",100,IF('C-MNS'!AT81="N",10,IF('C-MNS'!AT81="c",1,0)))</f>
        <v>1</v>
      </c>
      <c r="AU81" s="81">
        <f>IF('C-MNS'!AU81="NS",100,IF('C-MNS'!AU81="N",10,IF('C-MNS'!AU81="c",1,0)))</f>
        <v>0</v>
      </c>
      <c r="AV81" s="81">
        <f>IF('C-MNS'!AV81="NS",100,IF('C-MNS'!AV81="N",10,IF('C-MNS'!AV81="c",1,0)))</f>
        <v>0</v>
      </c>
      <c r="AW81" s="81">
        <f>IF('C-MNS'!AW81="NS",100,IF('C-MNS'!AW81="N",10,IF('C-MNS'!AW81="c",1,0)))</f>
        <v>0</v>
      </c>
      <c r="AX81" s="81">
        <f>IF('C-MNS'!AX81="NS",100,IF('C-MNS'!AX81="N",10,IF('C-MNS'!AX81="c",1,0)))</f>
        <v>0</v>
      </c>
      <c r="AY81" s="81">
        <f>IF('C-MNS'!AY81="NS",100,IF('C-MNS'!AY81="N",10,IF('C-MNS'!AY81="c",1,0)))</f>
        <v>0</v>
      </c>
      <c r="AZ81" s="91">
        <f t="shared" si="3"/>
        <v>1</v>
      </c>
      <c r="BA81" s="91">
        <f t="shared" si="0"/>
        <v>0</v>
      </c>
      <c r="BB81" s="91">
        <f t="shared" si="1"/>
        <v>0</v>
      </c>
      <c r="BC81" s="91">
        <f t="shared" si="2"/>
        <v>1</v>
      </c>
    </row>
    <row r="82" spans="1:55" ht="15.75" customHeight="1">
      <c r="A82" s="525"/>
      <c r="B82" s="457"/>
      <c r="C82" s="457"/>
      <c r="D82" s="516"/>
      <c r="E82" s="93" t="s">
        <v>375</v>
      </c>
      <c r="F82" s="27" t="s">
        <v>457</v>
      </c>
      <c r="G82" s="81">
        <f>IF('C-MNS'!G82="NS",100,IF('C-MNS'!G82="N",10,IF('C-MNS'!G82="c",1,0)))</f>
        <v>0</v>
      </c>
      <c r="H82" s="81">
        <f>IF('C-MNS'!H82="NS",100,IF('C-MNS'!H82="N",10,IF('C-MNS'!H82="c",1,0)))</f>
        <v>0</v>
      </c>
      <c r="I82" s="81">
        <f>IF('C-MNS'!I82="NS",100,IF('C-MNS'!I82="N",10,IF('C-MNS'!I82="c",1,0)))</f>
        <v>0</v>
      </c>
      <c r="J82" s="81">
        <f>IF('C-MNS'!J82="NS",100,IF('C-MNS'!J82="N",10,IF('C-MNS'!J82="c",1,0)))</f>
        <v>0</v>
      </c>
      <c r="K82" s="81">
        <f>IF('C-MNS'!K82="NS",100,IF('C-MNS'!K82="N",10,IF('C-MNS'!K82="c",1,0)))</f>
        <v>0</v>
      </c>
      <c r="L82" s="81">
        <f>IF('C-MNS'!L82="NS",100,IF('C-MNS'!L82="N",10,IF('C-MNS'!L82="c",1,0)))</f>
        <v>0</v>
      </c>
      <c r="M82" s="81">
        <f>IF('C-MNS'!M82="NS",100,IF('C-MNS'!M82="N",10,IF('C-MNS'!M82="c",1,0)))</f>
        <v>0</v>
      </c>
      <c r="N82" s="81">
        <f>IF('C-MNS'!N82="NS",100,IF('C-MNS'!N82="N",10,IF('C-MNS'!N82="c",1,0)))</f>
        <v>0</v>
      </c>
      <c r="O82" s="81">
        <f>IF('C-MNS'!O82="NS",100,IF('C-MNS'!O82="N",10,IF('C-MNS'!O82="c",1,0)))</f>
        <v>0</v>
      </c>
      <c r="P82" s="81">
        <f>IF('C-MNS'!P82="NS",100,IF('C-MNS'!P82="N",10,IF('C-MNS'!P82="c",1,0)))</f>
        <v>0</v>
      </c>
      <c r="Q82" s="81">
        <f>IF('C-MNS'!Q82="NS",100,IF('C-MNS'!Q82="N",10,IF('C-MNS'!Q82="c",1,0)))</f>
        <v>0</v>
      </c>
      <c r="R82" s="81">
        <f>IF('C-MNS'!R82="NS",100,IF('C-MNS'!R82="N",10,IF('C-MNS'!R82="c",1,0)))</f>
        <v>0</v>
      </c>
      <c r="S82" s="81">
        <f>IF('C-MNS'!S82="NS",100,IF('C-MNS'!S82="N",10,IF('C-MNS'!S82="c",1,0)))</f>
        <v>0</v>
      </c>
      <c r="T82" s="81">
        <f>IF('C-MNS'!T82="NS",100,IF('C-MNS'!T82="N",10,IF('C-MNS'!T82="c",1,0)))</f>
        <v>0</v>
      </c>
      <c r="U82" s="81">
        <f>IF('C-MNS'!U82="NS",100,IF('C-MNS'!U82="N",10,IF('C-MNS'!U82="c",1,0)))</f>
        <v>0</v>
      </c>
      <c r="V82" s="81">
        <f>IF('C-MNS'!V82="NS",100,IF('C-MNS'!V82="N",10,IF('C-MNS'!V82="c",1,0)))</f>
        <v>0</v>
      </c>
      <c r="W82" s="81">
        <f>IF('C-MNS'!W82="NS",100,IF('C-MNS'!W82="N",10,IF('C-MNS'!W82="c",1,0)))</f>
        <v>0</v>
      </c>
      <c r="X82" s="81">
        <f>IF('C-MNS'!X82="NS",100,IF('C-MNS'!X82="N",10,IF('C-MNS'!X82="c",1,0)))</f>
        <v>0</v>
      </c>
      <c r="Y82" s="81">
        <f>IF('C-MNS'!Y82="NS",100,IF('C-MNS'!Y82="N",10,IF('C-MNS'!Y82="c",1,0)))</f>
        <v>0</v>
      </c>
      <c r="Z82" s="81">
        <f>IF('C-MNS'!Z82="NS",100,IF('C-MNS'!Z82="N",10,IF('C-MNS'!Z82="c",1,0)))</f>
        <v>0</v>
      </c>
      <c r="AA82" s="81">
        <f>IF('C-MNS'!AA82="NS",100,IF('C-MNS'!AA82="N",10,IF('C-MNS'!AA82="c",1,0)))</f>
        <v>0</v>
      </c>
      <c r="AB82" s="81">
        <f>IF('C-MNS'!AB82="NS",100,IF('C-MNS'!AB82="N",10,IF('C-MNS'!AB82="c",1,0)))</f>
        <v>0</v>
      </c>
      <c r="AC82" s="81">
        <f>IF('C-MNS'!AC82="NS",100,IF('C-MNS'!AC82="N",10,IF('C-MNS'!AC82="c",1,0)))</f>
        <v>0</v>
      </c>
      <c r="AD82" s="81">
        <f>IF('C-MNS'!AD82="NS",100,IF('C-MNS'!AD82="N",10,IF('C-MNS'!AD82="c",1,0)))</f>
        <v>0</v>
      </c>
      <c r="AE82" s="81">
        <f>IF('C-MNS'!AE82="NS",100,IF('C-MNS'!AE82="N",10,IF('C-MNS'!AE82="c",1,0)))</f>
        <v>0</v>
      </c>
      <c r="AF82" s="81">
        <f>IF('C-MNS'!AF82="NS",100,IF('C-MNS'!AF82="N",10,IF('C-MNS'!AF82="c",1,0)))</f>
        <v>0</v>
      </c>
      <c r="AG82" s="81">
        <f>IF('C-MNS'!AG82="NS",100,IF('C-MNS'!AG82="N",10,IF('C-MNS'!AG82="c",1,0)))</f>
        <v>0</v>
      </c>
      <c r="AH82" s="81">
        <f>IF('C-MNS'!AH82="NS",100,IF('C-MNS'!AH82="N",10,IF('C-MNS'!AH82="c",1,0)))</f>
        <v>0</v>
      </c>
      <c r="AI82" s="81">
        <f>IF('C-MNS'!AI82="NS",100,IF('C-MNS'!AI82="N",10,IF('C-MNS'!AI82="c",1,0)))</f>
        <v>0</v>
      </c>
      <c r="AJ82" s="81">
        <f>IF('C-MNS'!AJ82="NS",100,IF('C-MNS'!AJ82="N",10,IF('C-MNS'!AJ82="c",1,0)))</f>
        <v>0</v>
      </c>
      <c r="AK82" s="81">
        <f>IF('C-MNS'!AK82="NS",100,IF('C-MNS'!AK82="N",10,IF('C-MNS'!AK82="c",1,0)))</f>
        <v>0</v>
      </c>
      <c r="AL82" s="81">
        <f>IF('C-MNS'!AL82="NS",100,IF('C-MNS'!AL82="N",10,IF('C-MNS'!AL82="c",1,0)))</f>
        <v>0</v>
      </c>
      <c r="AM82" s="81">
        <f>IF('C-MNS'!AM82="NS",100,IF('C-MNS'!AM82="N",10,IF('C-MNS'!AM82="c",1,0)))</f>
        <v>0</v>
      </c>
      <c r="AN82" s="81">
        <f>IF('C-MNS'!AN82="NS",100,IF('C-MNS'!AN82="N",10,IF('C-MNS'!AN82="c",1,0)))</f>
        <v>0</v>
      </c>
      <c r="AO82" s="81">
        <f>IF('C-MNS'!AO82="NS",100,IF('C-MNS'!AO82="N",10,IF('C-MNS'!AO82="c",1,0)))</f>
        <v>0</v>
      </c>
      <c r="AP82" s="81">
        <f>IF('C-MNS'!AP82="NS",100,IF('C-MNS'!AP82="N",10,IF('C-MNS'!AP82="c",1,0)))</f>
        <v>0</v>
      </c>
      <c r="AQ82" s="81">
        <f>IF('C-MNS'!AQ82="NS",100,IF('C-MNS'!AQ82="N",10,IF('C-MNS'!AQ82="c",1,0)))</f>
        <v>0</v>
      </c>
      <c r="AR82" s="81">
        <f>IF('C-MNS'!AR82="NS",100,IF('C-MNS'!AR82="N",10,IF('C-MNS'!AR82="c",1,0)))</f>
        <v>0</v>
      </c>
      <c r="AS82" s="81">
        <f>IF('C-MNS'!AS82="NS",100,IF('C-MNS'!AS82="N",10,IF('C-MNS'!AS82="c",1,0)))</f>
        <v>0</v>
      </c>
      <c r="AT82" s="81">
        <f>IF('C-MNS'!AT82="NS",100,IF('C-MNS'!AT82="N",10,IF('C-MNS'!AT82="c",1,0)))</f>
        <v>0</v>
      </c>
      <c r="AU82" s="81">
        <f>IF('C-MNS'!AU82="NS",100,IF('C-MNS'!AU82="N",10,IF('C-MNS'!AU82="c",1,0)))</f>
        <v>1</v>
      </c>
      <c r="AV82" s="81">
        <f>IF('C-MNS'!AV82="NS",100,IF('C-MNS'!AV82="N",10,IF('C-MNS'!AV82="c",1,0)))</f>
        <v>0</v>
      </c>
      <c r="AW82" s="81">
        <f>IF('C-MNS'!AW82="NS",100,IF('C-MNS'!AW82="N",10,IF('C-MNS'!AW82="c",1,0)))</f>
        <v>0</v>
      </c>
      <c r="AX82" s="81">
        <f>IF('C-MNS'!AX82="NS",100,IF('C-MNS'!AX82="N",10,IF('C-MNS'!AX82="c",1,0)))</f>
        <v>0</v>
      </c>
      <c r="AY82" s="81">
        <f>IF('C-MNS'!AY82="NS",100,IF('C-MNS'!AY82="N",10,IF('C-MNS'!AY82="c",1,0)))</f>
        <v>0</v>
      </c>
      <c r="AZ82" s="91">
        <f t="shared" si="3"/>
        <v>1</v>
      </c>
      <c r="BA82" s="91">
        <f t="shared" si="0"/>
        <v>0</v>
      </c>
      <c r="BB82" s="91">
        <f t="shared" si="1"/>
        <v>0</v>
      </c>
      <c r="BC82" s="91">
        <f t="shared" si="2"/>
        <v>1</v>
      </c>
    </row>
    <row r="83" spans="1:55" ht="15.75" customHeight="1">
      <c r="A83" s="525"/>
      <c r="B83" s="457"/>
      <c r="C83" s="458"/>
      <c r="D83" s="519"/>
      <c r="E83" s="96" t="s">
        <v>377</v>
      </c>
      <c r="F83" s="23" t="s">
        <v>458</v>
      </c>
      <c r="G83" s="81">
        <f>IF('C-MNS'!G83="NS",100,IF('C-MNS'!G83="N",10,IF('C-MNS'!G83="c",1,0)))</f>
        <v>0</v>
      </c>
      <c r="H83" s="81">
        <f>IF('C-MNS'!H83="NS",100,IF('C-MNS'!H83="N",10,IF('C-MNS'!H83="c",1,0)))</f>
        <v>0</v>
      </c>
      <c r="I83" s="81">
        <f>IF('C-MNS'!I83="NS",100,IF('C-MNS'!I83="N",10,IF('C-MNS'!I83="c",1,0)))</f>
        <v>0</v>
      </c>
      <c r="J83" s="81">
        <f>IF('C-MNS'!J83="NS",100,IF('C-MNS'!J83="N",10,IF('C-MNS'!J83="c",1,0)))</f>
        <v>0</v>
      </c>
      <c r="K83" s="81">
        <f>IF('C-MNS'!K83="NS",100,IF('C-MNS'!K83="N",10,IF('C-MNS'!K83="c",1,0)))</f>
        <v>0</v>
      </c>
      <c r="L83" s="81">
        <f>IF('C-MNS'!L83="NS",100,IF('C-MNS'!L83="N",10,IF('C-MNS'!L83="c",1,0)))</f>
        <v>0</v>
      </c>
      <c r="M83" s="81">
        <f>IF('C-MNS'!M83="NS",100,IF('C-MNS'!M83="N",10,IF('C-MNS'!M83="c",1,0)))</f>
        <v>0</v>
      </c>
      <c r="N83" s="81">
        <f>IF('C-MNS'!N83="NS",100,IF('C-MNS'!N83="N",10,IF('C-MNS'!N83="c",1,0)))</f>
        <v>0</v>
      </c>
      <c r="O83" s="81">
        <f>IF('C-MNS'!O83="NS",100,IF('C-MNS'!O83="N",10,IF('C-MNS'!O83="c",1,0)))</f>
        <v>0</v>
      </c>
      <c r="P83" s="81">
        <f>IF('C-MNS'!P83="NS",100,IF('C-MNS'!P83="N",10,IF('C-MNS'!P83="c",1,0)))</f>
        <v>0</v>
      </c>
      <c r="Q83" s="81">
        <f>IF('C-MNS'!Q83="NS",100,IF('C-MNS'!Q83="N",10,IF('C-MNS'!Q83="c",1,0)))</f>
        <v>0</v>
      </c>
      <c r="R83" s="81">
        <f>IF('C-MNS'!R83="NS",100,IF('C-MNS'!R83="N",10,IF('C-MNS'!R83="c",1,0)))</f>
        <v>0</v>
      </c>
      <c r="S83" s="81">
        <f>IF('C-MNS'!S83="NS",100,IF('C-MNS'!S83="N",10,IF('C-MNS'!S83="c",1,0)))</f>
        <v>0</v>
      </c>
      <c r="T83" s="81">
        <f>IF('C-MNS'!T83="NS",100,IF('C-MNS'!T83="N",10,IF('C-MNS'!T83="c",1,0)))</f>
        <v>0</v>
      </c>
      <c r="U83" s="81">
        <f>IF('C-MNS'!U83="NS",100,IF('C-MNS'!U83="N",10,IF('C-MNS'!U83="c",1,0)))</f>
        <v>0</v>
      </c>
      <c r="V83" s="81">
        <f>IF('C-MNS'!V83="NS",100,IF('C-MNS'!V83="N",10,IF('C-MNS'!V83="c",1,0)))</f>
        <v>0</v>
      </c>
      <c r="W83" s="81">
        <f>IF('C-MNS'!W83="NS",100,IF('C-MNS'!W83="N",10,IF('C-MNS'!W83="c",1,0)))</f>
        <v>0</v>
      </c>
      <c r="X83" s="81">
        <f>IF('C-MNS'!X83="NS",100,IF('C-MNS'!X83="N",10,IF('C-MNS'!X83="c",1,0)))</f>
        <v>0</v>
      </c>
      <c r="Y83" s="81">
        <f>IF('C-MNS'!Y83="NS",100,IF('C-MNS'!Y83="N",10,IF('C-MNS'!Y83="c",1,0)))</f>
        <v>0</v>
      </c>
      <c r="Z83" s="81">
        <f>IF('C-MNS'!Z83="NS",100,IF('C-MNS'!Z83="N",10,IF('C-MNS'!Z83="c",1,0)))</f>
        <v>0</v>
      </c>
      <c r="AA83" s="81">
        <f>IF('C-MNS'!AA83="NS",100,IF('C-MNS'!AA83="N",10,IF('C-MNS'!AA83="c",1,0)))</f>
        <v>0</v>
      </c>
      <c r="AB83" s="81">
        <f>IF('C-MNS'!AB83="NS",100,IF('C-MNS'!AB83="N",10,IF('C-MNS'!AB83="c",1,0)))</f>
        <v>0</v>
      </c>
      <c r="AC83" s="81">
        <f>IF('C-MNS'!AC83="NS",100,IF('C-MNS'!AC83="N",10,IF('C-MNS'!AC83="c",1,0)))</f>
        <v>0</v>
      </c>
      <c r="AD83" s="81">
        <f>IF('C-MNS'!AD83="NS",100,IF('C-MNS'!AD83="N",10,IF('C-MNS'!AD83="c",1,0)))</f>
        <v>0</v>
      </c>
      <c r="AE83" s="81">
        <f>IF('C-MNS'!AE83="NS",100,IF('C-MNS'!AE83="N",10,IF('C-MNS'!AE83="c",1,0)))</f>
        <v>0</v>
      </c>
      <c r="AF83" s="81">
        <f>IF('C-MNS'!AF83="NS",100,IF('C-MNS'!AF83="N",10,IF('C-MNS'!AF83="c",1,0)))</f>
        <v>0</v>
      </c>
      <c r="AG83" s="81">
        <f>IF('C-MNS'!AG83="NS",100,IF('C-MNS'!AG83="N",10,IF('C-MNS'!AG83="c",1,0)))</f>
        <v>0</v>
      </c>
      <c r="AH83" s="81">
        <f>IF('C-MNS'!AH83="NS",100,IF('C-MNS'!AH83="N",10,IF('C-MNS'!AH83="c",1,0)))</f>
        <v>0</v>
      </c>
      <c r="AI83" s="81">
        <f>IF('C-MNS'!AI83="NS",100,IF('C-MNS'!AI83="N",10,IF('C-MNS'!AI83="c",1,0)))</f>
        <v>0</v>
      </c>
      <c r="AJ83" s="81">
        <f>IF('C-MNS'!AJ83="NS",100,IF('C-MNS'!AJ83="N",10,IF('C-MNS'!AJ83="c",1,0)))</f>
        <v>0</v>
      </c>
      <c r="AK83" s="81">
        <f>IF('C-MNS'!AK83="NS",100,IF('C-MNS'!AK83="N",10,IF('C-MNS'!AK83="c",1,0)))</f>
        <v>0</v>
      </c>
      <c r="AL83" s="81">
        <f>IF('C-MNS'!AL83="NS",100,IF('C-MNS'!AL83="N",10,IF('C-MNS'!AL83="c",1,0)))</f>
        <v>0</v>
      </c>
      <c r="AM83" s="81">
        <f>IF('C-MNS'!AM83="NS",100,IF('C-MNS'!AM83="N",10,IF('C-MNS'!AM83="c",1,0)))</f>
        <v>0</v>
      </c>
      <c r="AN83" s="81">
        <f>IF('C-MNS'!AN83="NS",100,IF('C-MNS'!AN83="N",10,IF('C-MNS'!AN83="c",1,0)))</f>
        <v>0</v>
      </c>
      <c r="AO83" s="81">
        <f>IF('C-MNS'!AO83="NS",100,IF('C-MNS'!AO83="N",10,IF('C-MNS'!AO83="c",1,0)))</f>
        <v>0</v>
      </c>
      <c r="AP83" s="81">
        <f>IF('C-MNS'!AP83="NS",100,IF('C-MNS'!AP83="N",10,IF('C-MNS'!AP83="c",1,0)))</f>
        <v>0</v>
      </c>
      <c r="AQ83" s="81">
        <f>IF('C-MNS'!AQ83="NS",100,IF('C-MNS'!AQ83="N",10,IF('C-MNS'!AQ83="c",1,0)))</f>
        <v>0</v>
      </c>
      <c r="AR83" s="81">
        <f>IF('C-MNS'!AR83="NS",100,IF('C-MNS'!AR83="N",10,IF('C-MNS'!AR83="c",1,0)))</f>
        <v>0</v>
      </c>
      <c r="AS83" s="81">
        <f>IF('C-MNS'!AS83="NS",100,IF('C-MNS'!AS83="N",10,IF('C-MNS'!AS83="c",1,0)))</f>
        <v>0</v>
      </c>
      <c r="AT83" s="81">
        <f>IF('C-MNS'!AT83="NS",100,IF('C-MNS'!AT83="N",10,IF('C-MNS'!AT83="c",1,0)))</f>
        <v>0</v>
      </c>
      <c r="AU83" s="81">
        <f>IF('C-MNS'!AU83="NS",100,IF('C-MNS'!AU83="N",10,IF('C-MNS'!AU83="c",1,0)))</f>
        <v>0</v>
      </c>
      <c r="AV83" s="81">
        <f>IF('C-MNS'!AV83="NS",100,IF('C-MNS'!AV83="N",10,IF('C-MNS'!AV83="c",1,0)))</f>
        <v>1</v>
      </c>
      <c r="AW83" s="81">
        <f>IF('C-MNS'!AW83="NS",100,IF('C-MNS'!AW83="N",10,IF('C-MNS'!AW83="c",1,0)))</f>
        <v>0</v>
      </c>
      <c r="AX83" s="81">
        <f>IF('C-MNS'!AX83="NS",100,IF('C-MNS'!AX83="N",10,IF('C-MNS'!AX83="c",1,0)))</f>
        <v>0</v>
      </c>
      <c r="AY83" s="81">
        <f>IF('C-MNS'!AY83="NS",100,IF('C-MNS'!AY83="N",10,IF('C-MNS'!AY83="c",1,0)))</f>
        <v>0</v>
      </c>
      <c r="AZ83" s="91">
        <f t="shared" si="3"/>
        <v>1</v>
      </c>
      <c r="BA83" s="91">
        <f t="shared" si="0"/>
        <v>0</v>
      </c>
      <c r="BB83" s="91">
        <f t="shared" si="1"/>
        <v>0</v>
      </c>
      <c r="BC83" s="91">
        <f t="shared" si="2"/>
        <v>1</v>
      </c>
    </row>
    <row r="84" spans="1:55" ht="15.75" customHeight="1">
      <c r="A84" s="525"/>
      <c r="B84" s="457"/>
      <c r="C84" s="521" t="s">
        <v>480</v>
      </c>
      <c r="D84" s="520" t="s">
        <v>481</v>
      </c>
      <c r="E84" s="93" t="s">
        <v>373</v>
      </c>
      <c r="F84" s="27" t="s">
        <v>482</v>
      </c>
      <c r="G84" s="81">
        <f>IF('C-MNS'!G84="NS",100,IF('C-MNS'!G84="N",10,IF('C-MNS'!G84="c",1,0)))</f>
        <v>0</v>
      </c>
      <c r="H84" s="81">
        <f>IF('C-MNS'!H84="NS",100,IF('C-MNS'!H84="N",10,IF('C-MNS'!H84="c",1,0)))</f>
        <v>0</v>
      </c>
      <c r="I84" s="81">
        <f>IF('C-MNS'!I84="NS",100,IF('C-MNS'!I84="N",10,IF('C-MNS'!I84="c",1,0)))</f>
        <v>0</v>
      </c>
      <c r="J84" s="81">
        <f>IF('C-MNS'!J84="NS",100,IF('C-MNS'!J84="N",10,IF('C-MNS'!J84="c",1,0)))</f>
        <v>0</v>
      </c>
      <c r="K84" s="81">
        <f>IF('C-MNS'!K84="NS",100,IF('C-MNS'!K84="N",10,IF('C-MNS'!K84="c",1,0)))</f>
        <v>0</v>
      </c>
      <c r="L84" s="81">
        <f>IF('C-MNS'!L84="NS",100,IF('C-MNS'!L84="N",10,IF('C-MNS'!L84="c",1,0)))</f>
        <v>0</v>
      </c>
      <c r="M84" s="81">
        <f>IF('C-MNS'!M84="NS",100,IF('C-MNS'!M84="N",10,IF('C-MNS'!M84="c",1,0)))</f>
        <v>0</v>
      </c>
      <c r="N84" s="81">
        <f>IF('C-MNS'!N84="NS",100,IF('C-MNS'!N84="N",10,IF('C-MNS'!N84="c",1,0)))</f>
        <v>0</v>
      </c>
      <c r="O84" s="81">
        <f>IF('C-MNS'!O84="NS",100,IF('C-MNS'!O84="N",10,IF('C-MNS'!O84="c",1,0)))</f>
        <v>0</v>
      </c>
      <c r="P84" s="81">
        <f>IF('C-MNS'!P84="NS",100,IF('C-MNS'!P84="N",10,IF('C-MNS'!P84="c",1,0)))</f>
        <v>0</v>
      </c>
      <c r="Q84" s="81">
        <f>IF('C-MNS'!Q84="NS",100,IF('C-MNS'!Q84="N",10,IF('C-MNS'!Q84="c",1,0)))</f>
        <v>0</v>
      </c>
      <c r="R84" s="81">
        <f>IF('C-MNS'!R84="NS",100,IF('C-MNS'!R84="N",10,IF('C-MNS'!R84="c",1,0)))</f>
        <v>0</v>
      </c>
      <c r="S84" s="81">
        <f>IF('C-MNS'!S84="NS",100,IF('C-MNS'!S84="N",10,IF('C-MNS'!S84="c",1,0)))</f>
        <v>0</v>
      </c>
      <c r="T84" s="81">
        <f>IF('C-MNS'!T84="NS",100,IF('C-MNS'!T84="N",10,IF('C-MNS'!T84="c",1,0)))</f>
        <v>0</v>
      </c>
      <c r="U84" s="81">
        <f>IF('C-MNS'!U84="NS",100,IF('C-MNS'!U84="N",10,IF('C-MNS'!U84="c",1,0)))</f>
        <v>0</v>
      </c>
      <c r="V84" s="81">
        <f>IF('C-MNS'!V84="NS",100,IF('C-MNS'!V84="N",10,IF('C-MNS'!V84="c",1,0)))</f>
        <v>0</v>
      </c>
      <c r="W84" s="81">
        <f>IF('C-MNS'!W84="NS",100,IF('C-MNS'!W84="N",10,IF('C-MNS'!W84="c",1,0)))</f>
        <v>0</v>
      </c>
      <c r="X84" s="81">
        <f>IF('C-MNS'!X84="NS",100,IF('C-MNS'!X84="N",10,IF('C-MNS'!X84="c",1,0)))</f>
        <v>0</v>
      </c>
      <c r="Y84" s="81">
        <f>IF('C-MNS'!Y84="NS",100,IF('C-MNS'!Y84="N",10,IF('C-MNS'!Y84="c",1,0)))</f>
        <v>0</v>
      </c>
      <c r="Z84" s="81">
        <f>IF('C-MNS'!Z84="NS",100,IF('C-MNS'!Z84="N",10,IF('C-MNS'!Z84="c",1,0)))</f>
        <v>0</v>
      </c>
      <c r="AA84" s="81">
        <f>IF('C-MNS'!AA84="NS",100,IF('C-MNS'!AA84="N",10,IF('C-MNS'!AA84="c",1,0)))</f>
        <v>0</v>
      </c>
      <c r="AB84" s="81">
        <f>IF('C-MNS'!AB84="NS",100,IF('C-MNS'!AB84="N",10,IF('C-MNS'!AB84="c",1,0)))</f>
        <v>0</v>
      </c>
      <c r="AC84" s="81">
        <f>IF('C-MNS'!AC84="NS",100,IF('C-MNS'!AC84="N",10,IF('C-MNS'!AC84="c",1,0)))</f>
        <v>0</v>
      </c>
      <c r="AD84" s="81">
        <f>IF('C-MNS'!AD84="NS",100,IF('C-MNS'!AD84="N",10,IF('C-MNS'!AD84="c",1,0)))</f>
        <v>0</v>
      </c>
      <c r="AE84" s="81">
        <f>IF('C-MNS'!AE84="NS",100,IF('C-MNS'!AE84="N",10,IF('C-MNS'!AE84="c",1,0)))</f>
        <v>0</v>
      </c>
      <c r="AF84" s="81">
        <f>IF('C-MNS'!AF84="NS",100,IF('C-MNS'!AF84="N",10,IF('C-MNS'!AF84="c",1,0)))</f>
        <v>0</v>
      </c>
      <c r="AG84" s="81">
        <f>IF('C-MNS'!AG84="NS",100,IF('C-MNS'!AG84="N",10,IF('C-MNS'!AG84="c",1,0)))</f>
        <v>0</v>
      </c>
      <c r="AH84" s="81">
        <f>IF('C-MNS'!AH84="NS",100,IF('C-MNS'!AH84="N",10,IF('C-MNS'!AH84="c",1,0)))</f>
        <v>0</v>
      </c>
      <c r="AI84" s="81">
        <f>IF('C-MNS'!AI84="NS",100,IF('C-MNS'!AI84="N",10,IF('C-MNS'!AI84="c",1,0)))</f>
        <v>0</v>
      </c>
      <c r="AJ84" s="81">
        <f>IF('C-MNS'!AJ84="NS",100,IF('C-MNS'!AJ84="N",10,IF('C-MNS'!AJ84="c",1,0)))</f>
        <v>0</v>
      </c>
      <c r="AK84" s="81">
        <f>IF('C-MNS'!AK84="NS",100,IF('C-MNS'!AK84="N",10,IF('C-MNS'!AK84="c",1,0)))</f>
        <v>0</v>
      </c>
      <c r="AL84" s="81">
        <f>IF('C-MNS'!AL84="NS",100,IF('C-MNS'!AL84="N",10,IF('C-MNS'!AL84="c",1,0)))</f>
        <v>0</v>
      </c>
      <c r="AM84" s="81">
        <f>IF('C-MNS'!AM84="NS",100,IF('C-MNS'!AM84="N",10,IF('C-MNS'!AM84="c",1,0)))</f>
        <v>0</v>
      </c>
      <c r="AN84" s="81">
        <f>IF('C-MNS'!AN84="NS",100,IF('C-MNS'!AN84="N",10,IF('C-MNS'!AN84="c",1,0)))</f>
        <v>0</v>
      </c>
      <c r="AO84" s="81">
        <f>IF('C-MNS'!AO84="NS",100,IF('C-MNS'!AO84="N",10,IF('C-MNS'!AO84="c",1,0)))</f>
        <v>0</v>
      </c>
      <c r="AP84" s="81">
        <f>IF('C-MNS'!AP84="NS",100,IF('C-MNS'!AP84="N",10,IF('C-MNS'!AP84="c",1,0)))</f>
        <v>0</v>
      </c>
      <c r="AQ84" s="81">
        <f>IF('C-MNS'!AQ84="NS",100,IF('C-MNS'!AQ84="N",10,IF('C-MNS'!AQ84="c",1,0)))</f>
        <v>0</v>
      </c>
      <c r="AR84" s="81">
        <f>IF('C-MNS'!AR84="NS",100,IF('C-MNS'!AR84="N",10,IF('C-MNS'!AR84="c",1,0)))</f>
        <v>0</v>
      </c>
      <c r="AS84" s="81">
        <f>IF('C-MNS'!AS84="NS",100,IF('C-MNS'!AS84="N",10,IF('C-MNS'!AS84="c",1,0)))</f>
        <v>0</v>
      </c>
      <c r="AT84" s="81">
        <f>IF('C-MNS'!AT84="NS",100,IF('C-MNS'!AT84="N",10,IF('C-MNS'!AT84="c",1,0)))</f>
        <v>1</v>
      </c>
      <c r="AU84" s="81">
        <f>IF('C-MNS'!AU84="NS",100,IF('C-MNS'!AU84="N",10,IF('C-MNS'!AU84="c",1,0)))</f>
        <v>0</v>
      </c>
      <c r="AV84" s="81">
        <f>IF('C-MNS'!AV84="NS",100,IF('C-MNS'!AV84="N",10,IF('C-MNS'!AV84="c",1,0)))</f>
        <v>0</v>
      </c>
      <c r="AW84" s="81">
        <f>IF('C-MNS'!AW84="NS",100,IF('C-MNS'!AW84="N",10,IF('C-MNS'!AW84="c",1,0)))</f>
        <v>0</v>
      </c>
      <c r="AX84" s="81">
        <f>IF('C-MNS'!AX84="NS",100,IF('C-MNS'!AX84="N",10,IF('C-MNS'!AX84="c",1,0)))</f>
        <v>0</v>
      </c>
      <c r="AY84" s="81">
        <f>IF('C-MNS'!AY84="NS",100,IF('C-MNS'!AY84="N",10,IF('C-MNS'!AY84="c",1,0)))</f>
        <v>0</v>
      </c>
      <c r="AZ84" s="91">
        <f t="shared" si="3"/>
        <v>1</v>
      </c>
      <c r="BA84" s="91">
        <f t="shared" si="0"/>
        <v>0</v>
      </c>
      <c r="BB84" s="91">
        <f t="shared" si="1"/>
        <v>0</v>
      </c>
      <c r="BC84" s="91">
        <f t="shared" si="2"/>
        <v>1</v>
      </c>
    </row>
    <row r="85" spans="1:55" ht="15.75" customHeight="1">
      <c r="A85" s="525"/>
      <c r="B85" s="457"/>
      <c r="C85" s="457"/>
      <c r="D85" s="516"/>
      <c r="E85" s="93" t="s">
        <v>375</v>
      </c>
      <c r="F85" s="27" t="s">
        <v>483</v>
      </c>
      <c r="G85" s="81">
        <f>IF('C-MNS'!G85="NS",100,IF('C-MNS'!G85="N",10,IF('C-MNS'!G85="c",1,0)))</f>
        <v>0</v>
      </c>
      <c r="H85" s="81">
        <f>IF('C-MNS'!H85="NS",100,IF('C-MNS'!H85="N",10,IF('C-MNS'!H85="c",1,0)))</f>
        <v>0</v>
      </c>
      <c r="I85" s="81">
        <f>IF('C-MNS'!I85="NS",100,IF('C-MNS'!I85="N",10,IF('C-MNS'!I85="c",1,0)))</f>
        <v>0</v>
      </c>
      <c r="J85" s="81">
        <f>IF('C-MNS'!J85="NS",100,IF('C-MNS'!J85="N",10,IF('C-MNS'!J85="c",1,0)))</f>
        <v>0</v>
      </c>
      <c r="K85" s="81">
        <f>IF('C-MNS'!K85="NS",100,IF('C-MNS'!K85="N",10,IF('C-MNS'!K85="c",1,0)))</f>
        <v>0</v>
      </c>
      <c r="L85" s="81">
        <f>IF('C-MNS'!L85="NS",100,IF('C-MNS'!L85="N",10,IF('C-MNS'!L85="c",1,0)))</f>
        <v>0</v>
      </c>
      <c r="M85" s="81">
        <f>IF('C-MNS'!M85="NS",100,IF('C-MNS'!M85="N",10,IF('C-MNS'!M85="c",1,0)))</f>
        <v>0</v>
      </c>
      <c r="N85" s="81">
        <f>IF('C-MNS'!N85="NS",100,IF('C-MNS'!N85="N",10,IF('C-MNS'!N85="c",1,0)))</f>
        <v>0</v>
      </c>
      <c r="O85" s="81">
        <f>IF('C-MNS'!O85="NS",100,IF('C-MNS'!O85="N",10,IF('C-MNS'!O85="c",1,0)))</f>
        <v>0</v>
      </c>
      <c r="P85" s="81">
        <f>IF('C-MNS'!P85="NS",100,IF('C-MNS'!P85="N",10,IF('C-MNS'!P85="c",1,0)))</f>
        <v>0</v>
      </c>
      <c r="Q85" s="81">
        <f>IF('C-MNS'!Q85="NS",100,IF('C-MNS'!Q85="N",10,IF('C-MNS'!Q85="c",1,0)))</f>
        <v>0</v>
      </c>
      <c r="R85" s="81">
        <f>IF('C-MNS'!R85="NS",100,IF('C-MNS'!R85="N",10,IF('C-MNS'!R85="c",1,0)))</f>
        <v>0</v>
      </c>
      <c r="S85" s="81">
        <f>IF('C-MNS'!S85="NS",100,IF('C-MNS'!S85="N",10,IF('C-MNS'!S85="c",1,0)))</f>
        <v>0</v>
      </c>
      <c r="T85" s="81">
        <f>IF('C-MNS'!T85="NS",100,IF('C-MNS'!T85="N",10,IF('C-MNS'!T85="c",1,0)))</f>
        <v>0</v>
      </c>
      <c r="U85" s="81">
        <f>IF('C-MNS'!U85="NS",100,IF('C-MNS'!U85="N",10,IF('C-MNS'!U85="c",1,0)))</f>
        <v>0</v>
      </c>
      <c r="V85" s="81">
        <f>IF('C-MNS'!V85="NS",100,IF('C-MNS'!V85="N",10,IF('C-MNS'!V85="c",1,0)))</f>
        <v>0</v>
      </c>
      <c r="W85" s="81">
        <f>IF('C-MNS'!W85="NS",100,IF('C-MNS'!W85="N",10,IF('C-MNS'!W85="c",1,0)))</f>
        <v>0</v>
      </c>
      <c r="X85" s="81">
        <f>IF('C-MNS'!X85="NS",100,IF('C-MNS'!X85="N",10,IF('C-MNS'!X85="c",1,0)))</f>
        <v>0</v>
      </c>
      <c r="Y85" s="81">
        <f>IF('C-MNS'!Y85="NS",100,IF('C-MNS'!Y85="N",10,IF('C-MNS'!Y85="c",1,0)))</f>
        <v>0</v>
      </c>
      <c r="Z85" s="81">
        <f>IF('C-MNS'!Z85="NS",100,IF('C-MNS'!Z85="N",10,IF('C-MNS'!Z85="c",1,0)))</f>
        <v>0</v>
      </c>
      <c r="AA85" s="81">
        <f>IF('C-MNS'!AA85="NS",100,IF('C-MNS'!AA85="N",10,IF('C-MNS'!AA85="c",1,0)))</f>
        <v>0</v>
      </c>
      <c r="AB85" s="81">
        <f>IF('C-MNS'!AB85="NS",100,IF('C-MNS'!AB85="N",10,IF('C-MNS'!AB85="c",1,0)))</f>
        <v>0</v>
      </c>
      <c r="AC85" s="81">
        <f>IF('C-MNS'!AC85="NS",100,IF('C-MNS'!AC85="N",10,IF('C-MNS'!AC85="c",1,0)))</f>
        <v>0</v>
      </c>
      <c r="AD85" s="81">
        <f>IF('C-MNS'!AD85="NS",100,IF('C-MNS'!AD85="N",10,IF('C-MNS'!AD85="c",1,0)))</f>
        <v>0</v>
      </c>
      <c r="AE85" s="81">
        <f>IF('C-MNS'!AE85="NS",100,IF('C-MNS'!AE85="N",10,IF('C-MNS'!AE85="c",1,0)))</f>
        <v>0</v>
      </c>
      <c r="AF85" s="81">
        <f>IF('C-MNS'!AF85="NS",100,IF('C-MNS'!AF85="N",10,IF('C-MNS'!AF85="c",1,0)))</f>
        <v>0</v>
      </c>
      <c r="AG85" s="81">
        <f>IF('C-MNS'!AG85="NS",100,IF('C-MNS'!AG85="N",10,IF('C-MNS'!AG85="c",1,0)))</f>
        <v>0</v>
      </c>
      <c r="AH85" s="81">
        <f>IF('C-MNS'!AH85="NS",100,IF('C-MNS'!AH85="N",10,IF('C-MNS'!AH85="c",1,0)))</f>
        <v>0</v>
      </c>
      <c r="AI85" s="81">
        <f>IF('C-MNS'!AI85="NS",100,IF('C-MNS'!AI85="N",10,IF('C-MNS'!AI85="c",1,0)))</f>
        <v>0</v>
      </c>
      <c r="AJ85" s="81">
        <f>IF('C-MNS'!AJ85="NS",100,IF('C-MNS'!AJ85="N",10,IF('C-MNS'!AJ85="c",1,0)))</f>
        <v>0</v>
      </c>
      <c r="AK85" s="81">
        <f>IF('C-MNS'!AK85="NS",100,IF('C-MNS'!AK85="N",10,IF('C-MNS'!AK85="c",1,0)))</f>
        <v>0</v>
      </c>
      <c r="AL85" s="81">
        <f>IF('C-MNS'!AL85="NS",100,IF('C-MNS'!AL85="N",10,IF('C-MNS'!AL85="c",1,0)))</f>
        <v>0</v>
      </c>
      <c r="AM85" s="81">
        <f>IF('C-MNS'!AM85="NS",100,IF('C-MNS'!AM85="N",10,IF('C-MNS'!AM85="c",1,0)))</f>
        <v>0</v>
      </c>
      <c r="AN85" s="81">
        <f>IF('C-MNS'!AN85="NS",100,IF('C-MNS'!AN85="N",10,IF('C-MNS'!AN85="c",1,0)))</f>
        <v>0</v>
      </c>
      <c r="AO85" s="81">
        <f>IF('C-MNS'!AO85="NS",100,IF('C-MNS'!AO85="N",10,IF('C-MNS'!AO85="c",1,0)))</f>
        <v>0</v>
      </c>
      <c r="AP85" s="81">
        <f>IF('C-MNS'!AP85="NS",100,IF('C-MNS'!AP85="N",10,IF('C-MNS'!AP85="c",1,0)))</f>
        <v>0</v>
      </c>
      <c r="AQ85" s="81">
        <f>IF('C-MNS'!AQ85="NS",100,IF('C-MNS'!AQ85="N",10,IF('C-MNS'!AQ85="c",1,0)))</f>
        <v>0</v>
      </c>
      <c r="AR85" s="81">
        <f>IF('C-MNS'!AR85="NS",100,IF('C-MNS'!AR85="N",10,IF('C-MNS'!AR85="c",1,0)))</f>
        <v>0</v>
      </c>
      <c r="AS85" s="81">
        <f>IF('C-MNS'!AS85="NS",100,IF('C-MNS'!AS85="N",10,IF('C-MNS'!AS85="c",1,0)))</f>
        <v>0</v>
      </c>
      <c r="AT85" s="81">
        <f>IF('C-MNS'!AT85="NS",100,IF('C-MNS'!AT85="N",10,IF('C-MNS'!AT85="c",1,0)))</f>
        <v>0</v>
      </c>
      <c r="AU85" s="81">
        <f>IF('C-MNS'!AU85="NS",100,IF('C-MNS'!AU85="N",10,IF('C-MNS'!AU85="c",1,0)))</f>
        <v>1</v>
      </c>
      <c r="AV85" s="81">
        <f>IF('C-MNS'!AV85="NS",100,IF('C-MNS'!AV85="N",10,IF('C-MNS'!AV85="c",1,0)))</f>
        <v>0</v>
      </c>
      <c r="AW85" s="81">
        <f>IF('C-MNS'!AW85="NS",100,IF('C-MNS'!AW85="N",10,IF('C-MNS'!AW85="c",1,0)))</f>
        <v>0</v>
      </c>
      <c r="AX85" s="81">
        <f>IF('C-MNS'!AX85="NS",100,IF('C-MNS'!AX85="N",10,IF('C-MNS'!AX85="c",1,0)))</f>
        <v>0</v>
      </c>
      <c r="AY85" s="81">
        <f>IF('C-MNS'!AY85="NS",100,IF('C-MNS'!AY85="N",10,IF('C-MNS'!AY85="c",1,0)))</f>
        <v>0</v>
      </c>
      <c r="AZ85" s="91">
        <f t="shared" si="3"/>
        <v>1</v>
      </c>
      <c r="BA85" s="91">
        <f t="shared" si="0"/>
        <v>0</v>
      </c>
      <c r="BB85" s="91">
        <f t="shared" si="1"/>
        <v>0</v>
      </c>
      <c r="BC85" s="91">
        <f t="shared" si="2"/>
        <v>1</v>
      </c>
    </row>
    <row r="86" spans="1:55" ht="15.75" customHeight="1">
      <c r="A86" s="525"/>
      <c r="B86" s="457"/>
      <c r="C86" s="458"/>
      <c r="D86" s="519"/>
      <c r="E86" s="96" t="s">
        <v>377</v>
      </c>
      <c r="F86" s="23" t="s">
        <v>484</v>
      </c>
      <c r="G86" s="81">
        <f>IF('C-MNS'!G86="NS",100,IF('C-MNS'!G86="N",10,IF('C-MNS'!G86="c",1,0)))</f>
        <v>0</v>
      </c>
      <c r="H86" s="81">
        <f>IF('C-MNS'!H86="NS",100,IF('C-MNS'!H86="N",10,IF('C-MNS'!H86="c",1,0)))</f>
        <v>0</v>
      </c>
      <c r="I86" s="81">
        <f>IF('C-MNS'!I86="NS",100,IF('C-MNS'!I86="N",10,IF('C-MNS'!I86="c",1,0)))</f>
        <v>0</v>
      </c>
      <c r="J86" s="81">
        <f>IF('C-MNS'!J86="NS",100,IF('C-MNS'!J86="N",10,IF('C-MNS'!J86="c",1,0)))</f>
        <v>0</v>
      </c>
      <c r="K86" s="81">
        <f>IF('C-MNS'!K86="NS",100,IF('C-MNS'!K86="N",10,IF('C-MNS'!K86="c",1,0)))</f>
        <v>0</v>
      </c>
      <c r="L86" s="81">
        <f>IF('C-MNS'!L86="NS",100,IF('C-MNS'!L86="N",10,IF('C-MNS'!L86="c",1,0)))</f>
        <v>0</v>
      </c>
      <c r="M86" s="81">
        <f>IF('C-MNS'!M86="NS",100,IF('C-MNS'!M86="N",10,IF('C-MNS'!M86="c",1,0)))</f>
        <v>0</v>
      </c>
      <c r="N86" s="81">
        <f>IF('C-MNS'!N86="NS",100,IF('C-MNS'!N86="N",10,IF('C-MNS'!N86="c",1,0)))</f>
        <v>0</v>
      </c>
      <c r="O86" s="81">
        <f>IF('C-MNS'!O86="NS",100,IF('C-MNS'!O86="N",10,IF('C-MNS'!O86="c",1,0)))</f>
        <v>0</v>
      </c>
      <c r="P86" s="81">
        <f>IF('C-MNS'!P86="NS",100,IF('C-MNS'!P86="N",10,IF('C-MNS'!P86="c",1,0)))</f>
        <v>0</v>
      </c>
      <c r="Q86" s="81">
        <f>IF('C-MNS'!Q86="NS",100,IF('C-MNS'!Q86="N",10,IF('C-MNS'!Q86="c",1,0)))</f>
        <v>0</v>
      </c>
      <c r="R86" s="81">
        <f>IF('C-MNS'!R86="NS",100,IF('C-MNS'!R86="N",10,IF('C-MNS'!R86="c",1,0)))</f>
        <v>0</v>
      </c>
      <c r="S86" s="81">
        <f>IF('C-MNS'!S86="NS",100,IF('C-MNS'!S86="N",10,IF('C-MNS'!S86="c",1,0)))</f>
        <v>0</v>
      </c>
      <c r="T86" s="81">
        <f>IF('C-MNS'!T86="NS",100,IF('C-MNS'!T86="N",10,IF('C-MNS'!T86="c",1,0)))</f>
        <v>0</v>
      </c>
      <c r="U86" s="81">
        <f>IF('C-MNS'!U86="NS",100,IF('C-MNS'!U86="N",10,IF('C-MNS'!U86="c",1,0)))</f>
        <v>0</v>
      </c>
      <c r="V86" s="81">
        <f>IF('C-MNS'!V86="NS",100,IF('C-MNS'!V86="N",10,IF('C-MNS'!V86="c",1,0)))</f>
        <v>0</v>
      </c>
      <c r="W86" s="81">
        <f>IF('C-MNS'!W86="NS",100,IF('C-MNS'!W86="N",10,IF('C-MNS'!W86="c",1,0)))</f>
        <v>0</v>
      </c>
      <c r="X86" s="81">
        <f>IF('C-MNS'!X86="NS",100,IF('C-MNS'!X86="N",10,IF('C-MNS'!X86="c",1,0)))</f>
        <v>0</v>
      </c>
      <c r="Y86" s="81">
        <f>IF('C-MNS'!Y86="NS",100,IF('C-MNS'!Y86="N",10,IF('C-MNS'!Y86="c",1,0)))</f>
        <v>0</v>
      </c>
      <c r="Z86" s="81">
        <f>IF('C-MNS'!Z86="NS",100,IF('C-MNS'!Z86="N",10,IF('C-MNS'!Z86="c",1,0)))</f>
        <v>0</v>
      </c>
      <c r="AA86" s="81">
        <f>IF('C-MNS'!AA86="NS",100,IF('C-MNS'!AA86="N",10,IF('C-MNS'!AA86="c",1,0)))</f>
        <v>0</v>
      </c>
      <c r="AB86" s="81">
        <f>IF('C-MNS'!AB86="NS",100,IF('C-MNS'!AB86="N",10,IF('C-MNS'!AB86="c",1,0)))</f>
        <v>0</v>
      </c>
      <c r="AC86" s="81">
        <f>IF('C-MNS'!AC86="NS",100,IF('C-MNS'!AC86="N",10,IF('C-MNS'!AC86="c",1,0)))</f>
        <v>0</v>
      </c>
      <c r="AD86" s="81">
        <f>IF('C-MNS'!AD86="NS",100,IF('C-MNS'!AD86="N",10,IF('C-MNS'!AD86="c",1,0)))</f>
        <v>0</v>
      </c>
      <c r="AE86" s="81">
        <f>IF('C-MNS'!AE86="NS",100,IF('C-MNS'!AE86="N",10,IF('C-MNS'!AE86="c",1,0)))</f>
        <v>0</v>
      </c>
      <c r="AF86" s="81">
        <f>IF('C-MNS'!AF86="NS",100,IF('C-MNS'!AF86="N",10,IF('C-MNS'!AF86="c",1,0)))</f>
        <v>0</v>
      </c>
      <c r="AG86" s="81">
        <f>IF('C-MNS'!AG86="NS",100,IF('C-MNS'!AG86="N",10,IF('C-MNS'!AG86="c",1,0)))</f>
        <v>0</v>
      </c>
      <c r="AH86" s="81">
        <f>IF('C-MNS'!AH86="NS",100,IF('C-MNS'!AH86="N",10,IF('C-MNS'!AH86="c",1,0)))</f>
        <v>0</v>
      </c>
      <c r="AI86" s="81">
        <f>IF('C-MNS'!AI86="NS",100,IF('C-MNS'!AI86="N",10,IF('C-MNS'!AI86="c",1,0)))</f>
        <v>0</v>
      </c>
      <c r="AJ86" s="81">
        <f>IF('C-MNS'!AJ86="NS",100,IF('C-MNS'!AJ86="N",10,IF('C-MNS'!AJ86="c",1,0)))</f>
        <v>0</v>
      </c>
      <c r="AK86" s="81">
        <f>IF('C-MNS'!AK86="NS",100,IF('C-MNS'!AK86="N",10,IF('C-MNS'!AK86="c",1,0)))</f>
        <v>0</v>
      </c>
      <c r="AL86" s="81">
        <f>IF('C-MNS'!AL86="NS",100,IF('C-MNS'!AL86="N",10,IF('C-MNS'!AL86="c",1,0)))</f>
        <v>0</v>
      </c>
      <c r="AM86" s="81">
        <f>IF('C-MNS'!AM86="NS",100,IF('C-MNS'!AM86="N",10,IF('C-MNS'!AM86="c",1,0)))</f>
        <v>0</v>
      </c>
      <c r="AN86" s="81">
        <f>IF('C-MNS'!AN86="NS",100,IF('C-MNS'!AN86="N",10,IF('C-MNS'!AN86="c",1,0)))</f>
        <v>0</v>
      </c>
      <c r="AO86" s="81">
        <f>IF('C-MNS'!AO86="NS",100,IF('C-MNS'!AO86="N",10,IF('C-MNS'!AO86="c",1,0)))</f>
        <v>0</v>
      </c>
      <c r="AP86" s="81">
        <f>IF('C-MNS'!AP86="NS",100,IF('C-MNS'!AP86="N",10,IF('C-MNS'!AP86="c",1,0)))</f>
        <v>0</v>
      </c>
      <c r="AQ86" s="81">
        <f>IF('C-MNS'!AQ86="NS",100,IF('C-MNS'!AQ86="N",10,IF('C-MNS'!AQ86="c",1,0)))</f>
        <v>0</v>
      </c>
      <c r="AR86" s="81">
        <f>IF('C-MNS'!AR86="NS",100,IF('C-MNS'!AR86="N",10,IF('C-MNS'!AR86="c",1,0)))</f>
        <v>0</v>
      </c>
      <c r="AS86" s="81">
        <f>IF('C-MNS'!AS86="NS",100,IF('C-MNS'!AS86="N",10,IF('C-MNS'!AS86="c",1,0)))</f>
        <v>0</v>
      </c>
      <c r="AT86" s="81">
        <f>IF('C-MNS'!AT86="NS",100,IF('C-MNS'!AT86="N",10,IF('C-MNS'!AT86="c",1,0)))</f>
        <v>0</v>
      </c>
      <c r="AU86" s="81">
        <f>IF('C-MNS'!AU86="NS",100,IF('C-MNS'!AU86="N",10,IF('C-MNS'!AU86="c",1,0)))</f>
        <v>0</v>
      </c>
      <c r="AV86" s="81">
        <f>IF('C-MNS'!AV86="NS",100,IF('C-MNS'!AV86="N",10,IF('C-MNS'!AV86="c",1,0)))</f>
        <v>1</v>
      </c>
      <c r="AW86" s="81">
        <f>IF('C-MNS'!AW86="NS",100,IF('C-MNS'!AW86="N",10,IF('C-MNS'!AW86="c",1,0)))</f>
        <v>0</v>
      </c>
      <c r="AX86" s="81">
        <f>IF('C-MNS'!AX86="NS",100,IF('C-MNS'!AX86="N",10,IF('C-MNS'!AX86="c",1,0)))</f>
        <v>0</v>
      </c>
      <c r="AY86" s="81">
        <f>IF('C-MNS'!AY86="NS",100,IF('C-MNS'!AY86="N",10,IF('C-MNS'!AY86="c",1,0)))</f>
        <v>0</v>
      </c>
      <c r="AZ86" s="91">
        <f t="shared" si="3"/>
        <v>1</v>
      </c>
      <c r="BA86" s="91">
        <f t="shared" si="0"/>
        <v>0</v>
      </c>
      <c r="BB86" s="91">
        <f t="shared" si="1"/>
        <v>0</v>
      </c>
      <c r="BC86" s="91">
        <f t="shared" si="2"/>
        <v>1</v>
      </c>
    </row>
    <row r="87" spans="1:55" ht="15.75" customHeight="1">
      <c r="A87" s="525"/>
      <c r="B87" s="457"/>
      <c r="C87" s="521" t="s">
        <v>485</v>
      </c>
      <c r="D87" s="520" t="s">
        <v>486</v>
      </c>
      <c r="E87" s="93" t="s">
        <v>373</v>
      </c>
      <c r="F87" s="27" t="s">
        <v>479</v>
      </c>
      <c r="G87" s="81">
        <f>IF('C-MNS'!G87="NS",100,IF('C-MNS'!G87="N",10,IF('C-MNS'!G87="c",1,0)))</f>
        <v>0</v>
      </c>
      <c r="H87" s="81">
        <f>IF('C-MNS'!H87="NS",100,IF('C-MNS'!H87="N",10,IF('C-MNS'!H87="c",1,0)))</f>
        <v>0</v>
      </c>
      <c r="I87" s="81">
        <f>IF('C-MNS'!I87="NS",100,IF('C-MNS'!I87="N",10,IF('C-MNS'!I87="c",1,0)))</f>
        <v>0</v>
      </c>
      <c r="J87" s="81">
        <f>IF('C-MNS'!J87="NS",100,IF('C-MNS'!J87="N",10,IF('C-MNS'!J87="c",1,0)))</f>
        <v>0</v>
      </c>
      <c r="K87" s="81">
        <f>IF('C-MNS'!K87="NS",100,IF('C-MNS'!K87="N",10,IF('C-MNS'!K87="c",1,0)))</f>
        <v>0</v>
      </c>
      <c r="L87" s="81">
        <f>IF('C-MNS'!L87="NS",100,IF('C-MNS'!L87="N",10,IF('C-MNS'!L87="c",1,0)))</f>
        <v>0</v>
      </c>
      <c r="M87" s="81">
        <f>IF('C-MNS'!M87="NS",100,IF('C-MNS'!M87="N",10,IF('C-MNS'!M87="c",1,0)))</f>
        <v>0</v>
      </c>
      <c r="N87" s="81">
        <f>IF('C-MNS'!N87="NS",100,IF('C-MNS'!N87="N",10,IF('C-MNS'!N87="c",1,0)))</f>
        <v>0</v>
      </c>
      <c r="O87" s="81">
        <f>IF('C-MNS'!O87="NS",100,IF('C-MNS'!O87="N",10,IF('C-MNS'!O87="c",1,0)))</f>
        <v>0</v>
      </c>
      <c r="P87" s="81">
        <f>IF('C-MNS'!P87="NS",100,IF('C-MNS'!P87="N",10,IF('C-MNS'!P87="c",1,0)))</f>
        <v>0</v>
      </c>
      <c r="Q87" s="81">
        <f>IF('C-MNS'!Q87="NS",100,IF('C-MNS'!Q87="N",10,IF('C-MNS'!Q87="c",1,0)))</f>
        <v>0</v>
      </c>
      <c r="R87" s="81">
        <f>IF('C-MNS'!R87="NS",100,IF('C-MNS'!R87="N",10,IF('C-MNS'!R87="c",1,0)))</f>
        <v>0</v>
      </c>
      <c r="S87" s="81">
        <f>IF('C-MNS'!S87="NS",100,IF('C-MNS'!S87="N",10,IF('C-MNS'!S87="c",1,0)))</f>
        <v>0</v>
      </c>
      <c r="T87" s="81">
        <f>IF('C-MNS'!T87="NS",100,IF('C-MNS'!T87="N",10,IF('C-MNS'!T87="c",1,0)))</f>
        <v>0</v>
      </c>
      <c r="U87" s="81">
        <f>IF('C-MNS'!U87="NS",100,IF('C-MNS'!U87="N",10,IF('C-MNS'!U87="c",1,0)))</f>
        <v>0</v>
      </c>
      <c r="V87" s="81">
        <f>IF('C-MNS'!V87="NS",100,IF('C-MNS'!V87="N",10,IF('C-MNS'!V87="c",1,0)))</f>
        <v>0</v>
      </c>
      <c r="W87" s="81">
        <f>IF('C-MNS'!W87="NS",100,IF('C-MNS'!W87="N",10,IF('C-MNS'!W87="c",1,0)))</f>
        <v>0</v>
      </c>
      <c r="X87" s="81">
        <f>IF('C-MNS'!X87="NS",100,IF('C-MNS'!X87="N",10,IF('C-MNS'!X87="c",1,0)))</f>
        <v>0</v>
      </c>
      <c r="Y87" s="81">
        <f>IF('C-MNS'!Y87="NS",100,IF('C-MNS'!Y87="N",10,IF('C-MNS'!Y87="c",1,0)))</f>
        <v>0</v>
      </c>
      <c r="Z87" s="81">
        <f>IF('C-MNS'!Z87="NS",100,IF('C-MNS'!Z87="N",10,IF('C-MNS'!Z87="c",1,0)))</f>
        <v>0</v>
      </c>
      <c r="AA87" s="81">
        <f>IF('C-MNS'!AA87="NS",100,IF('C-MNS'!AA87="N",10,IF('C-MNS'!AA87="c",1,0)))</f>
        <v>0</v>
      </c>
      <c r="AB87" s="81">
        <f>IF('C-MNS'!AB87="NS",100,IF('C-MNS'!AB87="N",10,IF('C-MNS'!AB87="c",1,0)))</f>
        <v>0</v>
      </c>
      <c r="AC87" s="81">
        <f>IF('C-MNS'!AC87="NS",100,IF('C-MNS'!AC87="N",10,IF('C-MNS'!AC87="c",1,0)))</f>
        <v>0</v>
      </c>
      <c r="AD87" s="81">
        <f>IF('C-MNS'!AD87="NS",100,IF('C-MNS'!AD87="N",10,IF('C-MNS'!AD87="c",1,0)))</f>
        <v>0</v>
      </c>
      <c r="AE87" s="81">
        <f>IF('C-MNS'!AE87="NS",100,IF('C-MNS'!AE87="N",10,IF('C-MNS'!AE87="c",1,0)))</f>
        <v>0</v>
      </c>
      <c r="AF87" s="81">
        <f>IF('C-MNS'!AF87="NS",100,IF('C-MNS'!AF87="N",10,IF('C-MNS'!AF87="c",1,0)))</f>
        <v>0</v>
      </c>
      <c r="AG87" s="81">
        <f>IF('C-MNS'!AG87="NS",100,IF('C-MNS'!AG87="N",10,IF('C-MNS'!AG87="c",1,0)))</f>
        <v>0</v>
      </c>
      <c r="AH87" s="81">
        <f>IF('C-MNS'!AH87="NS",100,IF('C-MNS'!AH87="N",10,IF('C-MNS'!AH87="c",1,0)))</f>
        <v>0</v>
      </c>
      <c r="AI87" s="81">
        <f>IF('C-MNS'!AI87="NS",100,IF('C-MNS'!AI87="N",10,IF('C-MNS'!AI87="c",1,0)))</f>
        <v>0</v>
      </c>
      <c r="AJ87" s="81">
        <f>IF('C-MNS'!AJ87="NS",100,IF('C-MNS'!AJ87="N",10,IF('C-MNS'!AJ87="c",1,0)))</f>
        <v>0</v>
      </c>
      <c r="AK87" s="81">
        <f>IF('C-MNS'!AK87="NS",100,IF('C-MNS'!AK87="N",10,IF('C-MNS'!AK87="c",1,0)))</f>
        <v>0</v>
      </c>
      <c r="AL87" s="81">
        <f>IF('C-MNS'!AL87="NS",100,IF('C-MNS'!AL87="N",10,IF('C-MNS'!AL87="c",1,0)))</f>
        <v>0</v>
      </c>
      <c r="AM87" s="81">
        <f>IF('C-MNS'!AM87="NS",100,IF('C-MNS'!AM87="N",10,IF('C-MNS'!AM87="c",1,0)))</f>
        <v>0</v>
      </c>
      <c r="AN87" s="81">
        <f>IF('C-MNS'!AN87="NS",100,IF('C-MNS'!AN87="N",10,IF('C-MNS'!AN87="c",1,0)))</f>
        <v>0</v>
      </c>
      <c r="AO87" s="81">
        <f>IF('C-MNS'!AO87="NS",100,IF('C-MNS'!AO87="N",10,IF('C-MNS'!AO87="c",1,0)))</f>
        <v>0</v>
      </c>
      <c r="AP87" s="81">
        <f>IF('C-MNS'!AP87="NS",100,IF('C-MNS'!AP87="N",10,IF('C-MNS'!AP87="c",1,0)))</f>
        <v>0</v>
      </c>
      <c r="AQ87" s="81">
        <f>IF('C-MNS'!AQ87="NS",100,IF('C-MNS'!AQ87="N",10,IF('C-MNS'!AQ87="c",1,0)))</f>
        <v>0</v>
      </c>
      <c r="AR87" s="81">
        <f>IF('C-MNS'!AR87="NS",100,IF('C-MNS'!AR87="N",10,IF('C-MNS'!AR87="c",1,0)))</f>
        <v>0</v>
      </c>
      <c r="AS87" s="81">
        <f>IF('C-MNS'!AS87="NS",100,IF('C-MNS'!AS87="N",10,IF('C-MNS'!AS87="c",1,0)))</f>
        <v>0</v>
      </c>
      <c r="AT87" s="81">
        <f>IF('C-MNS'!AT87="NS",100,IF('C-MNS'!AT87="N",10,IF('C-MNS'!AT87="c",1,0)))</f>
        <v>1</v>
      </c>
      <c r="AU87" s="81">
        <f>IF('C-MNS'!AU87="NS",100,IF('C-MNS'!AU87="N",10,IF('C-MNS'!AU87="c",1,0)))</f>
        <v>0</v>
      </c>
      <c r="AV87" s="81">
        <f>IF('C-MNS'!AV87="NS",100,IF('C-MNS'!AV87="N",10,IF('C-MNS'!AV87="c",1,0)))</f>
        <v>0</v>
      </c>
      <c r="AW87" s="81">
        <f>IF('C-MNS'!AW87="NS",100,IF('C-MNS'!AW87="N",10,IF('C-MNS'!AW87="c",1,0)))</f>
        <v>0</v>
      </c>
      <c r="AX87" s="81">
        <f>IF('C-MNS'!AX87="NS",100,IF('C-MNS'!AX87="N",10,IF('C-MNS'!AX87="c",1,0)))</f>
        <v>0</v>
      </c>
      <c r="AY87" s="81">
        <f>IF('C-MNS'!AY87="NS",100,IF('C-MNS'!AY87="N",10,IF('C-MNS'!AY87="c",1,0)))</f>
        <v>10</v>
      </c>
      <c r="AZ87" s="91">
        <f t="shared" si="3"/>
        <v>11</v>
      </c>
      <c r="BA87" s="91">
        <f t="shared" si="0"/>
        <v>0</v>
      </c>
      <c r="BB87" s="91">
        <f t="shared" si="1"/>
        <v>1</v>
      </c>
      <c r="BC87" s="91">
        <f t="shared" si="2"/>
        <v>1</v>
      </c>
    </row>
    <row r="88" spans="1:55" ht="15.75" customHeight="1">
      <c r="A88" s="525"/>
      <c r="B88" s="457"/>
      <c r="C88" s="457"/>
      <c r="D88" s="516"/>
      <c r="E88" s="93" t="s">
        <v>375</v>
      </c>
      <c r="F88" s="27" t="s">
        <v>457</v>
      </c>
      <c r="G88" s="81">
        <f>IF('C-MNS'!G88="NS",100,IF('C-MNS'!G88="N",10,IF('C-MNS'!G88="c",1,0)))</f>
        <v>0</v>
      </c>
      <c r="H88" s="81">
        <f>IF('C-MNS'!H88="NS",100,IF('C-MNS'!H88="N",10,IF('C-MNS'!H88="c",1,0)))</f>
        <v>0</v>
      </c>
      <c r="I88" s="81">
        <f>IF('C-MNS'!I88="NS",100,IF('C-MNS'!I88="N",10,IF('C-MNS'!I88="c",1,0)))</f>
        <v>0</v>
      </c>
      <c r="J88" s="81">
        <f>IF('C-MNS'!J88="NS",100,IF('C-MNS'!J88="N",10,IF('C-MNS'!J88="c",1,0)))</f>
        <v>0</v>
      </c>
      <c r="K88" s="81">
        <f>IF('C-MNS'!K88="NS",100,IF('C-MNS'!K88="N",10,IF('C-MNS'!K88="c",1,0)))</f>
        <v>0</v>
      </c>
      <c r="L88" s="81">
        <f>IF('C-MNS'!L88="NS",100,IF('C-MNS'!L88="N",10,IF('C-MNS'!L88="c",1,0)))</f>
        <v>0</v>
      </c>
      <c r="M88" s="81">
        <f>IF('C-MNS'!M88="NS",100,IF('C-MNS'!M88="N",10,IF('C-MNS'!M88="c",1,0)))</f>
        <v>0</v>
      </c>
      <c r="N88" s="81">
        <f>IF('C-MNS'!N88="NS",100,IF('C-MNS'!N88="N",10,IF('C-MNS'!N88="c",1,0)))</f>
        <v>0</v>
      </c>
      <c r="O88" s="81">
        <f>IF('C-MNS'!O88="NS",100,IF('C-MNS'!O88="N",10,IF('C-MNS'!O88="c",1,0)))</f>
        <v>0</v>
      </c>
      <c r="P88" s="81">
        <f>IF('C-MNS'!P88="NS",100,IF('C-MNS'!P88="N",10,IF('C-MNS'!P88="c",1,0)))</f>
        <v>0</v>
      </c>
      <c r="Q88" s="81">
        <f>IF('C-MNS'!Q88="NS",100,IF('C-MNS'!Q88="N",10,IF('C-MNS'!Q88="c",1,0)))</f>
        <v>0</v>
      </c>
      <c r="R88" s="81">
        <f>IF('C-MNS'!R88="NS",100,IF('C-MNS'!R88="N",10,IF('C-MNS'!R88="c",1,0)))</f>
        <v>0</v>
      </c>
      <c r="S88" s="81">
        <f>IF('C-MNS'!S88="NS",100,IF('C-MNS'!S88="N",10,IF('C-MNS'!S88="c",1,0)))</f>
        <v>0</v>
      </c>
      <c r="T88" s="81">
        <f>IF('C-MNS'!T88="NS",100,IF('C-MNS'!T88="N",10,IF('C-MNS'!T88="c",1,0)))</f>
        <v>0</v>
      </c>
      <c r="U88" s="81">
        <f>IF('C-MNS'!U88="NS",100,IF('C-MNS'!U88="N",10,IF('C-MNS'!U88="c",1,0)))</f>
        <v>0</v>
      </c>
      <c r="V88" s="81">
        <f>IF('C-MNS'!V88="NS",100,IF('C-MNS'!V88="N",10,IF('C-MNS'!V88="c",1,0)))</f>
        <v>0</v>
      </c>
      <c r="W88" s="81">
        <f>IF('C-MNS'!W88="NS",100,IF('C-MNS'!W88="N",10,IF('C-MNS'!W88="c",1,0)))</f>
        <v>0</v>
      </c>
      <c r="X88" s="81">
        <f>IF('C-MNS'!X88="NS",100,IF('C-MNS'!X88="N",10,IF('C-MNS'!X88="c",1,0)))</f>
        <v>0</v>
      </c>
      <c r="Y88" s="81">
        <f>IF('C-MNS'!Y88="NS",100,IF('C-MNS'!Y88="N",10,IF('C-MNS'!Y88="c",1,0)))</f>
        <v>0</v>
      </c>
      <c r="Z88" s="81">
        <f>IF('C-MNS'!Z88="NS",100,IF('C-MNS'!Z88="N",10,IF('C-MNS'!Z88="c",1,0)))</f>
        <v>0</v>
      </c>
      <c r="AA88" s="81">
        <f>IF('C-MNS'!AA88="NS",100,IF('C-MNS'!AA88="N",10,IF('C-MNS'!AA88="c",1,0)))</f>
        <v>0</v>
      </c>
      <c r="AB88" s="81">
        <f>IF('C-MNS'!AB88="NS",100,IF('C-MNS'!AB88="N",10,IF('C-MNS'!AB88="c",1,0)))</f>
        <v>0</v>
      </c>
      <c r="AC88" s="81">
        <f>IF('C-MNS'!AC88="NS",100,IF('C-MNS'!AC88="N",10,IF('C-MNS'!AC88="c",1,0)))</f>
        <v>0</v>
      </c>
      <c r="AD88" s="81">
        <f>IF('C-MNS'!AD88="NS",100,IF('C-MNS'!AD88="N",10,IF('C-MNS'!AD88="c",1,0)))</f>
        <v>0</v>
      </c>
      <c r="AE88" s="81">
        <f>IF('C-MNS'!AE88="NS",100,IF('C-MNS'!AE88="N",10,IF('C-MNS'!AE88="c",1,0)))</f>
        <v>0</v>
      </c>
      <c r="AF88" s="81">
        <f>IF('C-MNS'!AF88="NS",100,IF('C-MNS'!AF88="N",10,IF('C-MNS'!AF88="c",1,0)))</f>
        <v>0</v>
      </c>
      <c r="AG88" s="81">
        <f>IF('C-MNS'!AG88="NS",100,IF('C-MNS'!AG88="N",10,IF('C-MNS'!AG88="c",1,0)))</f>
        <v>0</v>
      </c>
      <c r="AH88" s="81">
        <f>IF('C-MNS'!AH88="NS",100,IF('C-MNS'!AH88="N",10,IF('C-MNS'!AH88="c",1,0)))</f>
        <v>0</v>
      </c>
      <c r="AI88" s="81">
        <f>IF('C-MNS'!AI88="NS",100,IF('C-MNS'!AI88="N",10,IF('C-MNS'!AI88="c",1,0)))</f>
        <v>0</v>
      </c>
      <c r="AJ88" s="81">
        <f>IF('C-MNS'!AJ88="NS",100,IF('C-MNS'!AJ88="N",10,IF('C-MNS'!AJ88="c",1,0)))</f>
        <v>0</v>
      </c>
      <c r="AK88" s="81">
        <f>IF('C-MNS'!AK88="NS",100,IF('C-MNS'!AK88="N",10,IF('C-MNS'!AK88="c",1,0)))</f>
        <v>0</v>
      </c>
      <c r="AL88" s="81">
        <f>IF('C-MNS'!AL88="NS",100,IF('C-MNS'!AL88="N",10,IF('C-MNS'!AL88="c",1,0)))</f>
        <v>0</v>
      </c>
      <c r="AM88" s="81">
        <f>IF('C-MNS'!AM88="NS",100,IF('C-MNS'!AM88="N",10,IF('C-MNS'!AM88="c",1,0)))</f>
        <v>0</v>
      </c>
      <c r="AN88" s="81">
        <f>IF('C-MNS'!AN88="NS",100,IF('C-MNS'!AN88="N",10,IF('C-MNS'!AN88="c",1,0)))</f>
        <v>0</v>
      </c>
      <c r="AO88" s="81">
        <f>IF('C-MNS'!AO88="NS",100,IF('C-MNS'!AO88="N",10,IF('C-MNS'!AO88="c",1,0)))</f>
        <v>0</v>
      </c>
      <c r="AP88" s="81">
        <f>IF('C-MNS'!AP88="NS",100,IF('C-MNS'!AP88="N",10,IF('C-MNS'!AP88="c",1,0)))</f>
        <v>0</v>
      </c>
      <c r="AQ88" s="81">
        <f>IF('C-MNS'!AQ88="NS",100,IF('C-MNS'!AQ88="N",10,IF('C-MNS'!AQ88="c",1,0)))</f>
        <v>0</v>
      </c>
      <c r="AR88" s="81">
        <f>IF('C-MNS'!AR88="NS",100,IF('C-MNS'!AR88="N",10,IF('C-MNS'!AR88="c",1,0)))</f>
        <v>0</v>
      </c>
      <c r="AS88" s="81">
        <f>IF('C-MNS'!AS88="NS",100,IF('C-MNS'!AS88="N",10,IF('C-MNS'!AS88="c",1,0)))</f>
        <v>0</v>
      </c>
      <c r="AT88" s="81">
        <f>IF('C-MNS'!AT88="NS",100,IF('C-MNS'!AT88="N",10,IF('C-MNS'!AT88="c",1,0)))</f>
        <v>0</v>
      </c>
      <c r="AU88" s="81">
        <f>IF('C-MNS'!AU88="NS",100,IF('C-MNS'!AU88="N",10,IF('C-MNS'!AU88="c",1,0)))</f>
        <v>1</v>
      </c>
      <c r="AV88" s="81">
        <f>IF('C-MNS'!AV88="NS",100,IF('C-MNS'!AV88="N",10,IF('C-MNS'!AV88="c",1,0)))</f>
        <v>0</v>
      </c>
      <c r="AW88" s="81">
        <f>IF('C-MNS'!AW88="NS",100,IF('C-MNS'!AW88="N",10,IF('C-MNS'!AW88="c",1,0)))</f>
        <v>0</v>
      </c>
      <c r="AX88" s="81">
        <f>IF('C-MNS'!AX88="NS",100,IF('C-MNS'!AX88="N",10,IF('C-MNS'!AX88="c",1,0)))</f>
        <v>0</v>
      </c>
      <c r="AY88" s="81">
        <f>IF('C-MNS'!AY88="NS",100,IF('C-MNS'!AY88="N",10,IF('C-MNS'!AY88="c",1,0)))</f>
        <v>10</v>
      </c>
      <c r="AZ88" s="91">
        <f t="shared" si="3"/>
        <v>11</v>
      </c>
      <c r="BA88" s="91">
        <f t="shared" si="0"/>
        <v>0</v>
      </c>
      <c r="BB88" s="91">
        <f t="shared" si="1"/>
        <v>1</v>
      </c>
      <c r="BC88" s="91">
        <f t="shared" si="2"/>
        <v>1</v>
      </c>
    </row>
    <row r="89" spans="1:55" ht="15.75" customHeight="1">
      <c r="A89" s="525"/>
      <c r="B89" s="458"/>
      <c r="C89" s="458"/>
      <c r="D89" s="519"/>
      <c r="E89" s="96" t="s">
        <v>377</v>
      </c>
      <c r="F89" s="23" t="s">
        <v>458</v>
      </c>
      <c r="G89" s="81">
        <f>IF('C-MNS'!G89="NS",100,IF('C-MNS'!G89="N",10,IF('C-MNS'!G89="c",1,0)))</f>
        <v>0</v>
      </c>
      <c r="H89" s="81">
        <f>IF('C-MNS'!H89="NS",100,IF('C-MNS'!H89="N",10,IF('C-MNS'!H89="c",1,0)))</f>
        <v>0</v>
      </c>
      <c r="I89" s="81">
        <f>IF('C-MNS'!I89="NS",100,IF('C-MNS'!I89="N",10,IF('C-MNS'!I89="c",1,0)))</f>
        <v>0</v>
      </c>
      <c r="J89" s="81">
        <f>IF('C-MNS'!J89="NS",100,IF('C-MNS'!J89="N",10,IF('C-MNS'!J89="c",1,0)))</f>
        <v>0</v>
      </c>
      <c r="K89" s="81">
        <f>IF('C-MNS'!K89="NS",100,IF('C-MNS'!K89="N",10,IF('C-MNS'!K89="c",1,0)))</f>
        <v>0</v>
      </c>
      <c r="L89" s="81">
        <f>IF('C-MNS'!L89="NS",100,IF('C-MNS'!L89="N",10,IF('C-MNS'!L89="c",1,0)))</f>
        <v>0</v>
      </c>
      <c r="M89" s="81">
        <f>IF('C-MNS'!M89="NS",100,IF('C-MNS'!M89="N",10,IF('C-MNS'!M89="c",1,0)))</f>
        <v>0</v>
      </c>
      <c r="N89" s="81">
        <f>IF('C-MNS'!N89="NS",100,IF('C-MNS'!N89="N",10,IF('C-MNS'!N89="c",1,0)))</f>
        <v>0</v>
      </c>
      <c r="O89" s="81">
        <f>IF('C-MNS'!O89="NS",100,IF('C-MNS'!O89="N",10,IF('C-MNS'!O89="c",1,0)))</f>
        <v>0</v>
      </c>
      <c r="P89" s="81">
        <f>IF('C-MNS'!P89="NS",100,IF('C-MNS'!P89="N",10,IF('C-MNS'!P89="c",1,0)))</f>
        <v>0</v>
      </c>
      <c r="Q89" s="81">
        <f>IF('C-MNS'!Q89="NS",100,IF('C-MNS'!Q89="N",10,IF('C-MNS'!Q89="c",1,0)))</f>
        <v>0</v>
      </c>
      <c r="R89" s="81">
        <f>IF('C-MNS'!R89="NS",100,IF('C-MNS'!R89="N",10,IF('C-MNS'!R89="c",1,0)))</f>
        <v>0</v>
      </c>
      <c r="S89" s="81">
        <f>IF('C-MNS'!S89="NS",100,IF('C-MNS'!S89="N",10,IF('C-MNS'!S89="c",1,0)))</f>
        <v>0</v>
      </c>
      <c r="T89" s="81">
        <f>IF('C-MNS'!T89="NS",100,IF('C-MNS'!T89="N",10,IF('C-MNS'!T89="c",1,0)))</f>
        <v>0</v>
      </c>
      <c r="U89" s="81">
        <f>IF('C-MNS'!U89="NS",100,IF('C-MNS'!U89="N",10,IF('C-MNS'!U89="c",1,0)))</f>
        <v>0</v>
      </c>
      <c r="V89" s="81">
        <f>IF('C-MNS'!V89="NS",100,IF('C-MNS'!V89="N",10,IF('C-MNS'!V89="c",1,0)))</f>
        <v>0</v>
      </c>
      <c r="W89" s="81">
        <f>IF('C-MNS'!W89="NS",100,IF('C-MNS'!W89="N",10,IF('C-MNS'!W89="c",1,0)))</f>
        <v>0</v>
      </c>
      <c r="X89" s="81">
        <f>IF('C-MNS'!X89="NS",100,IF('C-MNS'!X89="N",10,IF('C-MNS'!X89="c",1,0)))</f>
        <v>0</v>
      </c>
      <c r="Y89" s="81">
        <f>IF('C-MNS'!Y89="NS",100,IF('C-MNS'!Y89="N",10,IF('C-MNS'!Y89="c",1,0)))</f>
        <v>0</v>
      </c>
      <c r="Z89" s="81">
        <f>IF('C-MNS'!Z89="NS",100,IF('C-MNS'!Z89="N",10,IF('C-MNS'!Z89="c",1,0)))</f>
        <v>0</v>
      </c>
      <c r="AA89" s="81">
        <f>IF('C-MNS'!AA89="NS",100,IF('C-MNS'!AA89="N",10,IF('C-MNS'!AA89="c",1,0)))</f>
        <v>0</v>
      </c>
      <c r="AB89" s="81">
        <f>IF('C-MNS'!AB89="NS",100,IF('C-MNS'!AB89="N",10,IF('C-MNS'!AB89="c",1,0)))</f>
        <v>0</v>
      </c>
      <c r="AC89" s="81">
        <f>IF('C-MNS'!AC89="NS",100,IF('C-MNS'!AC89="N",10,IF('C-MNS'!AC89="c",1,0)))</f>
        <v>0</v>
      </c>
      <c r="AD89" s="81">
        <f>IF('C-MNS'!AD89="NS",100,IF('C-MNS'!AD89="N",10,IF('C-MNS'!AD89="c",1,0)))</f>
        <v>0</v>
      </c>
      <c r="AE89" s="81">
        <f>IF('C-MNS'!AE89="NS",100,IF('C-MNS'!AE89="N",10,IF('C-MNS'!AE89="c",1,0)))</f>
        <v>0</v>
      </c>
      <c r="AF89" s="81">
        <f>IF('C-MNS'!AF89="NS",100,IF('C-MNS'!AF89="N",10,IF('C-MNS'!AF89="c",1,0)))</f>
        <v>0</v>
      </c>
      <c r="AG89" s="81">
        <f>IF('C-MNS'!AG89="NS",100,IF('C-MNS'!AG89="N",10,IF('C-MNS'!AG89="c",1,0)))</f>
        <v>0</v>
      </c>
      <c r="AH89" s="81">
        <f>IF('C-MNS'!AH89="NS",100,IF('C-MNS'!AH89="N",10,IF('C-MNS'!AH89="c",1,0)))</f>
        <v>0</v>
      </c>
      <c r="AI89" s="81">
        <f>IF('C-MNS'!AI89="NS",100,IF('C-MNS'!AI89="N",10,IF('C-MNS'!AI89="c",1,0)))</f>
        <v>0</v>
      </c>
      <c r="AJ89" s="81">
        <f>IF('C-MNS'!AJ89="NS",100,IF('C-MNS'!AJ89="N",10,IF('C-MNS'!AJ89="c",1,0)))</f>
        <v>0</v>
      </c>
      <c r="AK89" s="81">
        <f>IF('C-MNS'!AK89="NS",100,IF('C-MNS'!AK89="N",10,IF('C-MNS'!AK89="c",1,0)))</f>
        <v>0</v>
      </c>
      <c r="AL89" s="81">
        <f>IF('C-MNS'!AL89="NS",100,IF('C-MNS'!AL89="N",10,IF('C-MNS'!AL89="c",1,0)))</f>
        <v>0</v>
      </c>
      <c r="AM89" s="81">
        <f>IF('C-MNS'!AM89="NS",100,IF('C-MNS'!AM89="N",10,IF('C-MNS'!AM89="c",1,0)))</f>
        <v>0</v>
      </c>
      <c r="AN89" s="81">
        <f>IF('C-MNS'!AN89="NS",100,IF('C-MNS'!AN89="N",10,IF('C-MNS'!AN89="c",1,0)))</f>
        <v>0</v>
      </c>
      <c r="AO89" s="81">
        <f>IF('C-MNS'!AO89="NS",100,IF('C-MNS'!AO89="N",10,IF('C-MNS'!AO89="c",1,0)))</f>
        <v>0</v>
      </c>
      <c r="AP89" s="81">
        <f>IF('C-MNS'!AP89="NS",100,IF('C-MNS'!AP89="N",10,IF('C-MNS'!AP89="c",1,0)))</f>
        <v>0</v>
      </c>
      <c r="AQ89" s="81">
        <f>IF('C-MNS'!AQ89="NS",100,IF('C-MNS'!AQ89="N",10,IF('C-MNS'!AQ89="c",1,0)))</f>
        <v>0</v>
      </c>
      <c r="AR89" s="81">
        <f>IF('C-MNS'!AR89="NS",100,IF('C-MNS'!AR89="N",10,IF('C-MNS'!AR89="c",1,0)))</f>
        <v>0</v>
      </c>
      <c r="AS89" s="81">
        <f>IF('C-MNS'!AS89="NS",100,IF('C-MNS'!AS89="N",10,IF('C-MNS'!AS89="c",1,0)))</f>
        <v>0</v>
      </c>
      <c r="AT89" s="81">
        <f>IF('C-MNS'!AT89="NS",100,IF('C-MNS'!AT89="N",10,IF('C-MNS'!AT89="c",1,0)))</f>
        <v>0</v>
      </c>
      <c r="AU89" s="81">
        <f>IF('C-MNS'!AU89="NS",100,IF('C-MNS'!AU89="N",10,IF('C-MNS'!AU89="c",1,0)))</f>
        <v>0</v>
      </c>
      <c r="AV89" s="81">
        <f>IF('C-MNS'!AV89="NS",100,IF('C-MNS'!AV89="N",10,IF('C-MNS'!AV89="c",1,0)))</f>
        <v>1</v>
      </c>
      <c r="AW89" s="81">
        <f>IF('C-MNS'!AW89="NS",100,IF('C-MNS'!AW89="N",10,IF('C-MNS'!AW89="c",1,0)))</f>
        <v>0</v>
      </c>
      <c r="AX89" s="81">
        <f>IF('C-MNS'!AX89="NS",100,IF('C-MNS'!AX89="N",10,IF('C-MNS'!AX89="c",1,0)))</f>
        <v>0</v>
      </c>
      <c r="AY89" s="81">
        <f>IF('C-MNS'!AY89="NS",100,IF('C-MNS'!AY89="N",10,IF('C-MNS'!AY89="c",1,0)))</f>
        <v>10</v>
      </c>
      <c r="AZ89" s="91">
        <f t="shared" si="3"/>
        <v>11</v>
      </c>
      <c r="BA89" s="91">
        <f t="shared" si="0"/>
        <v>0</v>
      </c>
      <c r="BB89" s="91">
        <f t="shared" si="1"/>
        <v>1</v>
      </c>
      <c r="BC89" s="91">
        <f t="shared" si="2"/>
        <v>1</v>
      </c>
    </row>
    <row r="90" spans="1:55" ht="15.75" customHeight="1">
      <c r="A90" s="525"/>
      <c r="B90" s="521" t="s">
        <v>159</v>
      </c>
      <c r="C90" s="521" t="s">
        <v>487</v>
      </c>
      <c r="D90" s="520" t="s">
        <v>160</v>
      </c>
      <c r="E90" s="93" t="s">
        <v>373</v>
      </c>
      <c r="F90" s="27" t="s">
        <v>488</v>
      </c>
      <c r="G90" s="81">
        <f>IF('C-MNS'!G90="NS",100,IF('C-MNS'!G90="N",10,IF('C-MNS'!G90="c",1,0)))</f>
        <v>0</v>
      </c>
      <c r="H90" s="81">
        <f>IF('C-MNS'!H90="NS",100,IF('C-MNS'!H90="N",10,IF('C-MNS'!H90="c",1,0)))</f>
        <v>0</v>
      </c>
      <c r="I90" s="81">
        <f>IF('C-MNS'!I90="NS",100,IF('C-MNS'!I90="N",10,IF('C-MNS'!I90="c",1,0)))</f>
        <v>0</v>
      </c>
      <c r="J90" s="81">
        <f>IF('C-MNS'!J90="NS",100,IF('C-MNS'!J90="N",10,IF('C-MNS'!J90="c",1,0)))</f>
        <v>0</v>
      </c>
      <c r="K90" s="81">
        <f>IF('C-MNS'!K90="NS",100,IF('C-MNS'!K90="N",10,IF('C-MNS'!K90="c",1,0)))</f>
        <v>0</v>
      </c>
      <c r="L90" s="81">
        <f>IF('C-MNS'!L90="NS",100,IF('C-MNS'!L90="N",10,IF('C-MNS'!L90="c",1,0)))</f>
        <v>0</v>
      </c>
      <c r="M90" s="81">
        <f>IF('C-MNS'!M90="NS",100,IF('C-MNS'!M90="N",10,IF('C-MNS'!M90="c",1,0)))</f>
        <v>0</v>
      </c>
      <c r="N90" s="81">
        <f>IF('C-MNS'!N90="NS",100,IF('C-MNS'!N90="N",10,IF('C-MNS'!N90="c",1,0)))</f>
        <v>0</v>
      </c>
      <c r="O90" s="81">
        <f>IF('C-MNS'!O90="NS",100,IF('C-MNS'!O90="N",10,IF('C-MNS'!O90="c",1,0)))</f>
        <v>0</v>
      </c>
      <c r="P90" s="81">
        <f>IF('C-MNS'!P90="NS",100,IF('C-MNS'!P90="N",10,IF('C-MNS'!P90="c",1,0)))</f>
        <v>0</v>
      </c>
      <c r="Q90" s="81">
        <f>IF('C-MNS'!Q90="NS",100,IF('C-MNS'!Q90="N",10,IF('C-MNS'!Q90="c",1,0)))</f>
        <v>0</v>
      </c>
      <c r="R90" s="81">
        <f>IF('C-MNS'!R90="NS",100,IF('C-MNS'!R90="N",10,IF('C-MNS'!R90="c",1,0)))</f>
        <v>0</v>
      </c>
      <c r="S90" s="81">
        <f>IF('C-MNS'!S90="NS",100,IF('C-MNS'!S90="N",10,IF('C-MNS'!S90="c",1,0)))</f>
        <v>0</v>
      </c>
      <c r="T90" s="81">
        <f>IF('C-MNS'!T90="NS",100,IF('C-MNS'!T90="N",10,IF('C-MNS'!T90="c",1,0)))</f>
        <v>0</v>
      </c>
      <c r="U90" s="81">
        <f>IF('C-MNS'!U90="NS",100,IF('C-MNS'!U90="N",10,IF('C-MNS'!U90="c",1,0)))</f>
        <v>0</v>
      </c>
      <c r="V90" s="81">
        <f>IF('C-MNS'!V90="NS",100,IF('C-MNS'!V90="N",10,IF('C-MNS'!V90="c",1,0)))</f>
        <v>0</v>
      </c>
      <c r="W90" s="81">
        <f>IF('C-MNS'!W90="NS",100,IF('C-MNS'!W90="N",10,IF('C-MNS'!W90="c",1,0)))</f>
        <v>0</v>
      </c>
      <c r="X90" s="81">
        <f>IF('C-MNS'!X90="NS",100,IF('C-MNS'!X90="N",10,IF('C-MNS'!X90="c",1,0)))</f>
        <v>0</v>
      </c>
      <c r="Y90" s="81">
        <f>IF('C-MNS'!Y90="NS",100,IF('C-MNS'!Y90="N",10,IF('C-MNS'!Y90="c",1,0)))</f>
        <v>0</v>
      </c>
      <c r="Z90" s="81">
        <f>IF('C-MNS'!Z90="NS",100,IF('C-MNS'!Z90="N",10,IF('C-MNS'!Z90="c",1,0)))</f>
        <v>0</v>
      </c>
      <c r="AA90" s="81">
        <f>IF('C-MNS'!AA90="NS",100,IF('C-MNS'!AA90="N",10,IF('C-MNS'!AA90="c",1,0)))</f>
        <v>0</v>
      </c>
      <c r="AB90" s="81">
        <f>IF('C-MNS'!AB90="NS",100,IF('C-MNS'!AB90="N",10,IF('C-MNS'!AB90="c",1,0)))</f>
        <v>0</v>
      </c>
      <c r="AC90" s="81">
        <f>IF('C-MNS'!AC90="NS",100,IF('C-MNS'!AC90="N",10,IF('C-MNS'!AC90="c",1,0)))</f>
        <v>0</v>
      </c>
      <c r="AD90" s="81">
        <f>IF('C-MNS'!AD90="NS",100,IF('C-MNS'!AD90="N",10,IF('C-MNS'!AD90="c",1,0)))</f>
        <v>0</v>
      </c>
      <c r="AE90" s="81">
        <f>IF('C-MNS'!AE90="NS",100,IF('C-MNS'!AE90="N",10,IF('C-MNS'!AE90="c",1,0)))</f>
        <v>0</v>
      </c>
      <c r="AF90" s="81">
        <f>IF('C-MNS'!AF90="NS",100,IF('C-MNS'!AF90="N",10,IF('C-MNS'!AF90="c",1,0)))</f>
        <v>0</v>
      </c>
      <c r="AG90" s="81">
        <f>IF('C-MNS'!AG90="NS",100,IF('C-MNS'!AG90="N",10,IF('C-MNS'!AG90="c",1,0)))</f>
        <v>0</v>
      </c>
      <c r="AH90" s="81">
        <f>IF('C-MNS'!AH90="NS",100,IF('C-MNS'!AH90="N",10,IF('C-MNS'!AH90="c",1,0)))</f>
        <v>0</v>
      </c>
      <c r="AI90" s="81">
        <f>IF('C-MNS'!AI90="NS",100,IF('C-MNS'!AI90="N",10,IF('C-MNS'!AI90="c",1,0)))</f>
        <v>0</v>
      </c>
      <c r="AJ90" s="81">
        <f>IF('C-MNS'!AJ90="NS",100,IF('C-MNS'!AJ90="N",10,IF('C-MNS'!AJ90="c",1,0)))</f>
        <v>0</v>
      </c>
      <c r="AK90" s="81">
        <f>IF('C-MNS'!AK90="NS",100,IF('C-MNS'!AK90="N",10,IF('C-MNS'!AK90="c",1,0)))</f>
        <v>0</v>
      </c>
      <c r="AL90" s="81">
        <f>IF('C-MNS'!AL90="NS",100,IF('C-MNS'!AL90="N",10,IF('C-MNS'!AL90="c",1,0)))</f>
        <v>0</v>
      </c>
      <c r="AM90" s="81">
        <f>IF('C-MNS'!AM90="NS",100,IF('C-MNS'!AM90="N",10,IF('C-MNS'!AM90="c",1,0)))</f>
        <v>0</v>
      </c>
      <c r="AN90" s="81">
        <f>IF('C-MNS'!AN90="NS",100,IF('C-MNS'!AN90="N",10,IF('C-MNS'!AN90="c",1,0)))</f>
        <v>0</v>
      </c>
      <c r="AO90" s="81">
        <f>IF('C-MNS'!AO90="NS",100,IF('C-MNS'!AO90="N",10,IF('C-MNS'!AO90="c",1,0)))</f>
        <v>0</v>
      </c>
      <c r="AP90" s="81">
        <f>IF('C-MNS'!AP90="NS",100,IF('C-MNS'!AP90="N",10,IF('C-MNS'!AP90="c",1,0)))</f>
        <v>0</v>
      </c>
      <c r="AQ90" s="81">
        <f>IF('C-MNS'!AQ90="NS",100,IF('C-MNS'!AQ90="N",10,IF('C-MNS'!AQ90="c",1,0)))</f>
        <v>0</v>
      </c>
      <c r="AR90" s="81">
        <f>IF('C-MNS'!AR90="NS",100,IF('C-MNS'!AR90="N",10,IF('C-MNS'!AR90="c",1,0)))</f>
        <v>0</v>
      </c>
      <c r="AS90" s="81">
        <f>IF('C-MNS'!AS90="NS",100,IF('C-MNS'!AS90="N",10,IF('C-MNS'!AS90="c",1,0)))</f>
        <v>0</v>
      </c>
      <c r="AT90" s="81">
        <f>IF('C-MNS'!AT90="NS",100,IF('C-MNS'!AT90="N",10,IF('C-MNS'!AT90="c",1,0)))</f>
        <v>0</v>
      </c>
      <c r="AU90" s="81">
        <f>IF('C-MNS'!AU90="NS",100,IF('C-MNS'!AU90="N",10,IF('C-MNS'!AU90="c",1,0)))</f>
        <v>0</v>
      </c>
      <c r="AV90" s="81">
        <f>IF('C-MNS'!AV90="NS",100,IF('C-MNS'!AV90="N",10,IF('C-MNS'!AV90="c",1,0)))</f>
        <v>0</v>
      </c>
      <c r="AW90" s="81">
        <f>IF('C-MNS'!AW90="NS",100,IF('C-MNS'!AW90="N",10,IF('C-MNS'!AW90="c",1,0)))</f>
        <v>0</v>
      </c>
      <c r="AX90" s="81">
        <f>IF('C-MNS'!AX90="NS",100,IF('C-MNS'!AX90="N",10,IF('C-MNS'!AX90="c",1,0)))</f>
        <v>0</v>
      </c>
      <c r="AY90" s="81">
        <f>IF('C-MNS'!AY90="NS",100,IF('C-MNS'!AY90="N",10,IF('C-MNS'!AY90="c",1,0)))</f>
        <v>0</v>
      </c>
      <c r="AZ90" s="91">
        <f t="shared" si="3"/>
        <v>0</v>
      </c>
      <c r="BA90" s="91">
        <f t="shared" si="0"/>
        <v>0</v>
      </c>
      <c r="BB90" s="91">
        <f t="shared" si="1"/>
        <v>0</v>
      </c>
      <c r="BC90" s="91">
        <f t="shared" si="2"/>
        <v>0</v>
      </c>
    </row>
    <row r="91" spans="1:55" ht="15.75" customHeight="1">
      <c r="A91" s="525"/>
      <c r="B91" s="457"/>
      <c r="C91" s="457"/>
      <c r="D91" s="516"/>
      <c r="E91" s="93" t="s">
        <v>375</v>
      </c>
      <c r="F91" s="27" t="s">
        <v>489</v>
      </c>
      <c r="G91" s="81">
        <f>IF('C-MNS'!G91="NS",100,IF('C-MNS'!G91="N",10,IF('C-MNS'!G91="c",1,0)))</f>
        <v>0</v>
      </c>
      <c r="H91" s="81">
        <f>IF('C-MNS'!H91="NS",100,IF('C-MNS'!H91="N",10,IF('C-MNS'!H91="c",1,0)))</f>
        <v>0</v>
      </c>
      <c r="I91" s="81">
        <f>IF('C-MNS'!I91="NS",100,IF('C-MNS'!I91="N",10,IF('C-MNS'!I91="c",1,0)))</f>
        <v>0</v>
      </c>
      <c r="J91" s="81">
        <f>IF('C-MNS'!J91="NS",100,IF('C-MNS'!J91="N",10,IF('C-MNS'!J91="c",1,0)))</f>
        <v>0</v>
      </c>
      <c r="K91" s="81">
        <f>IF('C-MNS'!K91="NS",100,IF('C-MNS'!K91="N",10,IF('C-MNS'!K91="c",1,0)))</f>
        <v>0</v>
      </c>
      <c r="L91" s="81">
        <f>IF('C-MNS'!L91="NS",100,IF('C-MNS'!L91="N",10,IF('C-MNS'!L91="c",1,0)))</f>
        <v>0</v>
      </c>
      <c r="M91" s="81">
        <f>IF('C-MNS'!M91="NS",100,IF('C-MNS'!M91="N",10,IF('C-MNS'!M91="c",1,0)))</f>
        <v>0</v>
      </c>
      <c r="N91" s="81">
        <f>IF('C-MNS'!N91="NS",100,IF('C-MNS'!N91="N",10,IF('C-MNS'!N91="c",1,0)))</f>
        <v>0</v>
      </c>
      <c r="O91" s="81">
        <f>IF('C-MNS'!O91="NS",100,IF('C-MNS'!O91="N",10,IF('C-MNS'!O91="c",1,0)))</f>
        <v>0</v>
      </c>
      <c r="P91" s="81">
        <f>IF('C-MNS'!P91="NS",100,IF('C-MNS'!P91="N",10,IF('C-MNS'!P91="c",1,0)))</f>
        <v>0</v>
      </c>
      <c r="Q91" s="81">
        <f>IF('C-MNS'!Q91="NS",100,IF('C-MNS'!Q91="N",10,IF('C-MNS'!Q91="c",1,0)))</f>
        <v>0</v>
      </c>
      <c r="R91" s="81">
        <f>IF('C-MNS'!R91="NS",100,IF('C-MNS'!R91="N",10,IF('C-MNS'!R91="c",1,0)))</f>
        <v>0</v>
      </c>
      <c r="S91" s="81">
        <f>IF('C-MNS'!S91="NS",100,IF('C-MNS'!S91="N",10,IF('C-MNS'!S91="c",1,0)))</f>
        <v>0</v>
      </c>
      <c r="T91" s="81">
        <f>IF('C-MNS'!T91="NS",100,IF('C-MNS'!T91="N",10,IF('C-MNS'!T91="c",1,0)))</f>
        <v>0</v>
      </c>
      <c r="U91" s="81">
        <f>IF('C-MNS'!U91="NS",100,IF('C-MNS'!U91="N",10,IF('C-MNS'!U91="c",1,0)))</f>
        <v>0</v>
      </c>
      <c r="V91" s="81">
        <f>IF('C-MNS'!V91="NS",100,IF('C-MNS'!V91="N",10,IF('C-MNS'!V91="c",1,0)))</f>
        <v>0</v>
      </c>
      <c r="W91" s="81">
        <f>IF('C-MNS'!W91="NS",100,IF('C-MNS'!W91="N",10,IF('C-MNS'!W91="c",1,0)))</f>
        <v>0</v>
      </c>
      <c r="X91" s="81">
        <f>IF('C-MNS'!X91="NS",100,IF('C-MNS'!X91="N",10,IF('C-MNS'!X91="c",1,0)))</f>
        <v>0</v>
      </c>
      <c r="Y91" s="81">
        <f>IF('C-MNS'!Y91="NS",100,IF('C-MNS'!Y91="N",10,IF('C-MNS'!Y91="c",1,0)))</f>
        <v>0</v>
      </c>
      <c r="Z91" s="81">
        <f>IF('C-MNS'!Z91="NS",100,IF('C-MNS'!Z91="N",10,IF('C-MNS'!Z91="c",1,0)))</f>
        <v>0</v>
      </c>
      <c r="AA91" s="81">
        <f>IF('C-MNS'!AA91="NS",100,IF('C-MNS'!AA91="N",10,IF('C-MNS'!AA91="c",1,0)))</f>
        <v>0</v>
      </c>
      <c r="AB91" s="81">
        <f>IF('C-MNS'!AB91="NS",100,IF('C-MNS'!AB91="N",10,IF('C-MNS'!AB91="c",1,0)))</f>
        <v>0</v>
      </c>
      <c r="AC91" s="81">
        <f>IF('C-MNS'!AC91="NS",100,IF('C-MNS'!AC91="N",10,IF('C-MNS'!AC91="c",1,0)))</f>
        <v>0</v>
      </c>
      <c r="AD91" s="81">
        <f>IF('C-MNS'!AD91="NS",100,IF('C-MNS'!AD91="N",10,IF('C-MNS'!AD91="c",1,0)))</f>
        <v>0</v>
      </c>
      <c r="AE91" s="81">
        <f>IF('C-MNS'!AE91="NS",100,IF('C-MNS'!AE91="N",10,IF('C-MNS'!AE91="c",1,0)))</f>
        <v>0</v>
      </c>
      <c r="AF91" s="81">
        <f>IF('C-MNS'!AF91="NS",100,IF('C-MNS'!AF91="N",10,IF('C-MNS'!AF91="c",1,0)))</f>
        <v>0</v>
      </c>
      <c r="AG91" s="81">
        <f>IF('C-MNS'!AG91="NS",100,IF('C-MNS'!AG91="N",10,IF('C-MNS'!AG91="c",1,0)))</f>
        <v>0</v>
      </c>
      <c r="AH91" s="81">
        <f>IF('C-MNS'!AH91="NS",100,IF('C-MNS'!AH91="N",10,IF('C-MNS'!AH91="c",1,0)))</f>
        <v>0</v>
      </c>
      <c r="AI91" s="81">
        <f>IF('C-MNS'!AI91="NS",100,IF('C-MNS'!AI91="N",10,IF('C-MNS'!AI91="c",1,0)))</f>
        <v>0</v>
      </c>
      <c r="AJ91" s="81">
        <f>IF('C-MNS'!AJ91="NS",100,IF('C-MNS'!AJ91="N",10,IF('C-MNS'!AJ91="c",1,0)))</f>
        <v>0</v>
      </c>
      <c r="AK91" s="81">
        <f>IF('C-MNS'!AK91="NS",100,IF('C-MNS'!AK91="N",10,IF('C-MNS'!AK91="c",1,0)))</f>
        <v>0</v>
      </c>
      <c r="AL91" s="81">
        <f>IF('C-MNS'!AL91="NS",100,IF('C-MNS'!AL91="N",10,IF('C-MNS'!AL91="c",1,0)))</f>
        <v>0</v>
      </c>
      <c r="AM91" s="81">
        <f>IF('C-MNS'!AM91="NS",100,IF('C-MNS'!AM91="N",10,IF('C-MNS'!AM91="c",1,0)))</f>
        <v>0</v>
      </c>
      <c r="AN91" s="81">
        <f>IF('C-MNS'!AN91="NS",100,IF('C-MNS'!AN91="N",10,IF('C-MNS'!AN91="c",1,0)))</f>
        <v>0</v>
      </c>
      <c r="AO91" s="81">
        <f>IF('C-MNS'!AO91="NS",100,IF('C-MNS'!AO91="N",10,IF('C-MNS'!AO91="c",1,0)))</f>
        <v>0</v>
      </c>
      <c r="AP91" s="81">
        <f>IF('C-MNS'!AP91="NS",100,IF('C-MNS'!AP91="N",10,IF('C-MNS'!AP91="c",1,0)))</f>
        <v>0</v>
      </c>
      <c r="AQ91" s="81">
        <f>IF('C-MNS'!AQ91="NS",100,IF('C-MNS'!AQ91="N",10,IF('C-MNS'!AQ91="c",1,0)))</f>
        <v>0</v>
      </c>
      <c r="AR91" s="81">
        <f>IF('C-MNS'!AR91="NS",100,IF('C-MNS'!AR91="N",10,IF('C-MNS'!AR91="c",1,0)))</f>
        <v>0</v>
      </c>
      <c r="AS91" s="81">
        <f>IF('C-MNS'!AS91="NS",100,IF('C-MNS'!AS91="N",10,IF('C-MNS'!AS91="c",1,0)))</f>
        <v>0</v>
      </c>
      <c r="AT91" s="81">
        <f>IF('C-MNS'!AT91="NS",100,IF('C-MNS'!AT91="N",10,IF('C-MNS'!AT91="c",1,0)))</f>
        <v>0</v>
      </c>
      <c r="AU91" s="81">
        <f>IF('C-MNS'!AU91="NS",100,IF('C-MNS'!AU91="N",10,IF('C-MNS'!AU91="c",1,0)))</f>
        <v>0</v>
      </c>
      <c r="AV91" s="81">
        <f>IF('C-MNS'!AV91="NS",100,IF('C-MNS'!AV91="N",10,IF('C-MNS'!AV91="c",1,0)))</f>
        <v>0</v>
      </c>
      <c r="AW91" s="81">
        <f>IF('C-MNS'!AW91="NS",100,IF('C-MNS'!AW91="N",10,IF('C-MNS'!AW91="c",1,0)))</f>
        <v>0</v>
      </c>
      <c r="AX91" s="81">
        <f>IF('C-MNS'!AX91="NS",100,IF('C-MNS'!AX91="N",10,IF('C-MNS'!AX91="c",1,0)))</f>
        <v>0</v>
      </c>
      <c r="AY91" s="81">
        <f>IF('C-MNS'!AY91="NS",100,IF('C-MNS'!AY91="N",10,IF('C-MNS'!AY91="c",1,0)))</f>
        <v>0</v>
      </c>
      <c r="AZ91" s="91">
        <f t="shared" si="3"/>
        <v>0</v>
      </c>
      <c r="BA91" s="91">
        <f t="shared" si="0"/>
        <v>0</v>
      </c>
      <c r="BB91" s="91">
        <f t="shared" si="1"/>
        <v>0</v>
      </c>
      <c r="BC91" s="91">
        <f t="shared" si="2"/>
        <v>0</v>
      </c>
    </row>
    <row r="92" spans="1:55" ht="15.75" customHeight="1">
      <c r="A92" s="525"/>
      <c r="B92" s="457"/>
      <c r="C92" s="458"/>
      <c r="D92" s="519"/>
      <c r="E92" s="96" t="s">
        <v>377</v>
      </c>
      <c r="F92" s="23" t="s">
        <v>490</v>
      </c>
      <c r="G92" s="81">
        <f>IF('C-MNS'!G92="NS",100,IF('C-MNS'!G92="N",10,IF('C-MNS'!G92="c",1,0)))</f>
        <v>0</v>
      </c>
      <c r="H92" s="81">
        <f>IF('C-MNS'!H92="NS",100,IF('C-MNS'!H92="N",10,IF('C-MNS'!H92="c",1,0)))</f>
        <v>0</v>
      </c>
      <c r="I92" s="81">
        <f>IF('C-MNS'!I92="NS",100,IF('C-MNS'!I92="N",10,IF('C-MNS'!I92="c",1,0)))</f>
        <v>0</v>
      </c>
      <c r="J92" s="81">
        <f>IF('C-MNS'!J92="NS",100,IF('C-MNS'!J92="N",10,IF('C-MNS'!J92="c",1,0)))</f>
        <v>0</v>
      </c>
      <c r="K92" s="81">
        <f>IF('C-MNS'!K92="NS",100,IF('C-MNS'!K92="N",10,IF('C-MNS'!K92="c",1,0)))</f>
        <v>0</v>
      </c>
      <c r="L92" s="81">
        <f>IF('C-MNS'!L92="NS",100,IF('C-MNS'!L92="N",10,IF('C-MNS'!L92="c",1,0)))</f>
        <v>0</v>
      </c>
      <c r="M92" s="81">
        <f>IF('C-MNS'!M92="NS",100,IF('C-MNS'!M92="N",10,IF('C-MNS'!M92="c",1,0)))</f>
        <v>0</v>
      </c>
      <c r="N92" s="81">
        <f>IF('C-MNS'!N92="NS",100,IF('C-MNS'!N92="N",10,IF('C-MNS'!N92="c",1,0)))</f>
        <v>0</v>
      </c>
      <c r="O92" s="81">
        <f>IF('C-MNS'!O92="NS",100,IF('C-MNS'!O92="N",10,IF('C-MNS'!O92="c",1,0)))</f>
        <v>0</v>
      </c>
      <c r="P92" s="81">
        <f>IF('C-MNS'!P92="NS",100,IF('C-MNS'!P92="N",10,IF('C-MNS'!P92="c",1,0)))</f>
        <v>0</v>
      </c>
      <c r="Q92" s="81">
        <f>IF('C-MNS'!Q92="NS",100,IF('C-MNS'!Q92="N",10,IF('C-MNS'!Q92="c",1,0)))</f>
        <v>0</v>
      </c>
      <c r="R92" s="81">
        <f>IF('C-MNS'!R92="NS",100,IF('C-MNS'!R92="N",10,IF('C-MNS'!R92="c",1,0)))</f>
        <v>0</v>
      </c>
      <c r="S92" s="81">
        <f>IF('C-MNS'!S92="NS",100,IF('C-MNS'!S92="N",10,IF('C-MNS'!S92="c",1,0)))</f>
        <v>0</v>
      </c>
      <c r="T92" s="81">
        <f>IF('C-MNS'!T92="NS",100,IF('C-MNS'!T92="N",10,IF('C-MNS'!T92="c",1,0)))</f>
        <v>0</v>
      </c>
      <c r="U92" s="81">
        <f>IF('C-MNS'!U92="NS",100,IF('C-MNS'!U92="N",10,IF('C-MNS'!U92="c",1,0)))</f>
        <v>0</v>
      </c>
      <c r="V92" s="81">
        <f>IF('C-MNS'!V92="NS",100,IF('C-MNS'!V92="N",10,IF('C-MNS'!V92="c",1,0)))</f>
        <v>0</v>
      </c>
      <c r="W92" s="81">
        <f>IF('C-MNS'!W92="NS",100,IF('C-MNS'!W92="N",10,IF('C-MNS'!W92="c",1,0)))</f>
        <v>0</v>
      </c>
      <c r="X92" s="81">
        <f>IF('C-MNS'!X92="NS",100,IF('C-MNS'!X92="N",10,IF('C-MNS'!X92="c",1,0)))</f>
        <v>0</v>
      </c>
      <c r="Y92" s="81">
        <f>IF('C-MNS'!Y92="NS",100,IF('C-MNS'!Y92="N",10,IF('C-MNS'!Y92="c",1,0)))</f>
        <v>0</v>
      </c>
      <c r="Z92" s="81">
        <f>IF('C-MNS'!Z92="NS",100,IF('C-MNS'!Z92="N",10,IF('C-MNS'!Z92="c",1,0)))</f>
        <v>0</v>
      </c>
      <c r="AA92" s="81">
        <f>IF('C-MNS'!AA92="NS",100,IF('C-MNS'!AA92="N",10,IF('C-MNS'!AA92="c",1,0)))</f>
        <v>0</v>
      </c>
      <c r="AB92" s="81">
        <f>IF('C-MNS'!AB92="NS",100,IF('C-MNS'!AB92="N",10,IF('C-MNS'!AB92="c",1,0)))</f>
        <v>0</v>
      </c>
      <c r="AC92" s="81">
        <f>IF('C-MNS'!AC92="NS",100,IF('C-MNS'!AC92="N",10,IF('C-MNS'!AC92="c",1,0)))</f>
        <v>0</v>
      </c>
      <c r="AD92" s="81">
        <f>IF('C-MNS'!AD92="NS",100,IF('C-MNS'!AD92="N",10,IF('C-MNS'!AD92="c",1,0)))</f>
        <v>0</v>
      </c>
      <c r="AE92" s="81">
        <f>IF('C-MNS'!AE92="NS",100,IF('C-MNS'!AE92="N",10,IF('C-MNS'!AE92="c",1,0)))</f>
        <v>0</v>
      </c>
      <c r="AF92" s="81">
        <f>IF('C-MNS'!AF92="NS",100,IF('C-MNS'!AF92="N",10,IF('C-MNS'!AF92="c",1,0)))</f>
        <v>0</v>
      </c>
      <c r="AG92" s="81">
        <f>IF('C-MNS'!AG92="NS",100,IF('C-MNS'!AG92="N",10,IF('C-MNS'!AG92="c",1,0)))</f>
        <v>0</v>
      </c>
      <c r="AH92" s="81">
        <f>IF('C-MNS'!AH92="NS",100,IF('C-MNS'!AH92="N",10,IF('C-MNS'!AH92="c",1,0)))</f>
        <v>0</v>
      </c>
      <c r="AI92" s="81">
        <f>IF('C-MNS'!AI92="NS",100,IF('C-MNS'!AI92="N",10,IF('C-MNS'!AI92="c",1,0)))</f>
        <v>0</v>
      </c>
      <c r="AJ92" s="81">
        <f>IF('C-MNS'!AJ92="NS",100,IF('C-MNS'!AJ92="N",10,IF('C-MNS'!AJ92="c",1,0)))</f>
        <v>0</v>
      </c>
      <c r="AK92" s="81">
        <f>IF('C-MNS'!AK92="NS",100,IF('C-MNS'!AK92="N",10,IF('C-MNS'!AK92="c",1,0)))</f>
        <v>0</v>
      </c>
      <c r="AL92" s="81">
        <f>IF('C-MNS'!AL92="NS",100,IF('C-MNS'!AL92="N",10,IF('C-MNS'!AL92="c",1,0)))</f>
        <v>0</v>
      </c>
      <c r="AM92" s="81">
        <f>IF('C-MNS'!AM92="NS",100,IF('C-MNS'!AM92="N",10,IF('C-MNS'!AM92="c",1,0)))</f>
        <v>0</v>
      </c>
      <c r="AN92" s="81">
        <f>IF('C-MNS'!AN92="NS",100,IF('C-MNS'!AN92="N",10,IF('C-MNS'!AN92="c",1,0)))</f>
        <v>0</v>
      </c>
      <c r="AO92" s="81">
        <f>IF('C-MNS'!AO92="NS",100,IF('C-MNS'!AO92="N",10,IF('C-MNS'!AO92="c",1,0)))</f>
        <v>0</v>
      </c>
      <c r="AP92" s="81">
        <f>IF('C-MNS'!AP92="NS",100,IF('C-MNS'!AP92="N",10,IF('C-MNS'!AP92="c",1,0)))</f>
        <v>0</v>
      </c>
      <c r="AQ92" s="81">
        <f>IF('C-MNS'!AQ92="NS",100,IF('C-MNS'!AQ92="N",10,IF('C-MNS'!AQ92="c",1,0)))</f>
        <v>0</v>
      </c>
      <c r="AR92" s="81">
        <f>IF('C-MNS'!AR92="NS",100,IF('C-MNS'!AR92="N",10,IF('C-MNS'!AR92="c",1,0)))</f>
        <v>0</v>
      </c>
      <c r="AS92" s="81">
        <f>IF('C-MNS'!AS92="NS",100,IF('C-MNS'!AS92="N",10,IF('C-MNS'!AS92="c",1,0)))</f>
        <v>0</v>
      </c>
      <c r="AT92" s="81">
        <f>IF('C-MNS'!AT92="NS",100,IF('C-MNS'!AT92="N",10,IF('C-MNS'!AT92="c",1,0)))</f>
        <v>0</v>
      </c>
      <c r="AU92" s="81">
        <f>IF('C-MNS'!AU92="NS",100,IF('C-MNS'!AU92="N",10,IF('C-MNS'!AU92="c",1,0)))</f>
        <v>0</v>
      </c>
      <c r="AV92" s="81">
        <f>IF('C-MNS'!AV92="NS",100,IF('C-MNS'!AV92="N",10,IF('C-MNS'!AV92="c",1,0)))</f>
        <v>0</v>
      </c>
      <c r="AW92" s="81">
        <f>IF('C-MNS'!AW92="NS",100,IF('C-MNS'!AW92="N",10,IF('C-MNS'!AW92="c",1,0)))</f>
        <v>0</v>
      </c>
      <c r="AX92" s="81">
        <f>IF('C-MNS'!AX92="NS",100,IF('C-MNS'!AX92="N",10,IF('C-MNS'!AX92="c",1,0)))</f>
        <v>0</v>
      </c>
      <c r="AY92" s="81">
        <f>IF('C-MNS'!AY92="NS",100,IF('C-MNS'!AY92="N",10,IF('C-MNS'!AY92="c",1,0)))</f>
        <v>0</v>
      </c>
      <c r="AZ92" s="91">
        <f t="shared" si="3"/>
        <v>0</v>
      </c>
      <c r="BA92" s="91">
        <f t="shared" si="0"/>
        <v>0</v>
      </c>
      <c r="BB92" s="91">
        <f t="shared" si="1"/>
        <v>0</v>
      </c>
      <c r="BC92" s="91">
        <f t="shared" si="2"/>
        <v>0</v>
      </c>
    </row>
    <row r="93" spans="1:55" ht="15.75" customHeight="1">
      <c r="A93" s="525"/>
      <c r="B93" s="457"/>
      <c r="C93" s="521" t="s">
        <v>491</v>
      </c>
      <c r="D93" s="520" t="s">
        <v>162</v>
      </c>
      <c r="E93" s="93" t="s">
        <v>373</v>
      </c>
      <c r="F93" s="27" t="s">
        <v>492</v>
      </c>
      <c r="G93" s="81">
        <f>IF('C-MNS'!G93="NS",100,IF('C-MNS'!G93="N",10,IF('C-MNS'!G93="c",1,0)))</f>
        <v>0</v>
      </c>
      <c r="H93" s="81">
        <f>IF('C-MNS'!H93="NS",100,IF('C-MNS'!H93="N",10,IF('C-MNS'!H93="c",1,0)))</f>
        <v>0</v>
      </c>
      <c r="I93" s="81">
        <f>IF('C-MNS'!I93="NS",100,IF('C-MNS'!I93="N",10,IF('C-MNS'!I93="c",1,0)))</f>
        <v>0</v>
      </c>
      <c r="J93" s="81">
        <f>IF('C-MNS'!J93="NS",100,IF('C-MNS'!J93="N",10,IF('C-MNS'!J93="c",1,0)))</f>
        <v>0</v>
      </c>
      <c r="K93" s="81">
        <f>IF('C-MNS'!K93="NS",100,IF('C-MNS'!K93="N",10,IF('C-MNS'!K93="c",1,0)))</f>
        <v>0</v>
      </c>
      <c r="L93" s="81">
        <f>IF('C-MNS'!L93="NS",100,IF('C-MNS'!L93="N",10,IF('C-MNS'!L93="c",1,0)))</f>
        <v>0</v>
      </c>
      <c r="M93" s="81">
        <f>IF('C-MNS'!M93="NS",100,IF('C-MNS'!M93="N",10,IF('C-MNS'!M93="c",1,0)))</f>
        <v>0</v>
      </c>
      <c r="N93" s="81">
        <f>IF('C-MNS'!N93="NS",100,IF('C-MNS'!N93="N",10,IF('C-MNS'!N93="c",1,0)))</f>
        <v>0</v>
      </c>
      <c r="O93" s="81">
        <f>IF('C-MNS'!O93="NS",100,IF('C-MNS'!O93="N",10,IF('C-MNS'!O93="c",1,0)))</f>
        <v>0</v>
      </c>
      <c r="P93" s="81">
        <f>IF('C-MNS'!P93="NS",100,IF('C-MNS'!P93="N",10,IF('C-MNS'!P93="c",1,0)))</f>
        <v>0</v>
      </c>
      <c r="Q93" s="81">
        <f>IF('C-MNS'!Q93="NS",100,IF('C-MNS'!Q93="N",10,IF('C-MNS'!Q93="c",1,0)))</f>
        <v>0</v>
      </c>
      <c r="R93" s="81">
        <f>IF('C-MNS'!R93="NS",100,IF('C-MNS'!R93="N",10,IF('C-MNS'!R93="c",1,0)))</f>
        <v>0</v>
      </c>
      <c r="S93" s="81">
        <f>IF('C-MNS'!S93="NS",100,IF('C-MNS'!S93="N",10,IF('C-MNS'!S93="c",1,0)))</f>
        <v>0</v>
      </c>
      <c r="T93" s="81">
        <f>IF('C-MNS'!T93="NS",100,IF('C-MNS'!T93="N",10,IF('C-MNS'!T93="c",1,0)))</f>
        <v>0</v>
      </c>
      <c r="U93" s="81">
        <f>IF('C-MNS'!U93="NS",100,IF('C-MNS'!U93="N",10,IF('C-MNS'!U93="c",1,0)))</f>
        <v>0</v>
      </c>
      <c r="V93" s="81">
        <f>IF('C-MNS'!V93="NS",100,IF('C-MNS'!V93="N",10,IF('C-MNS'!V93="c",1,0)))</f>
        <v>0</v>
      </c>
      <c r="W93" s="81">
        <f>IF('C-MNS'!W93="NS",100,IF('C-MNS'!W93="N",10,IF('C-MNS'!W93="c",1,0)))</f>
        <v>0</v>
      </c>
      <c r="X93" s="81">
        <f>IF('C-MNS'!X93="NS",100,IF('C-MNS'!X93="N",10,IF('C-MNS'!X93="c",1,0)))</f>
        <v>0</v>
      </c>
      <c r="Y93" s="81">
        <f>IF('C-MNS'!Y93="NS",100,IF('C-MNS'!Y93="N",10,IF('C-MNS'!Y93="c",1,0)))</f>
        <v>0</v>
      </c>
      <c r="Z93" s="81">
        <f>IF('C-MNS'!Z93="NS",100,IF('C-MNS'!Z93="N",10,IF('C-MNS'!Z93="c",1,0)))</f>
        <v>0</v>
      </c>
      <c r="AA93" s="81">
        <f>IF('C-MNS'!AA93="NS",100,IF('C-MNS'!AA93="N",10,IF('C-MNS'!AA93="c",1,0)))</f>
        <v>0</v>
      </c>
      <c r="AB93" s="81">
        <f>IF('C-MNS'!AB93="NS",100,IF('C-MNS'!AB93="N",10,IF('C-MNS'!AB93="c",1,0)))</f>
        <v>0</v>
      </c>
      <c r="AC93" s="81">
        <f>IF('C-MNS'!AC93="NS",100,IF('C-MNS'!AC93="N",10,IF('C-MNS'!AC93="c",1,0)))</f>
        <v>0</v>
      </c>
      <c r="AD93" s="81">
        <f>IF('C-MNS'!AD93="NS",100,IF('C-MNS'!AD93="N",10,IF('C-MNS'!AD93="c",1,0)))</f>
        <v>0</v>
      </c>
      <c r="AE93" s="81">
        <f>IF('C-MNS'!AE93="NS",100,IF('C-MNS'!AE93="N",10,IF('C-MNS'!AE93="c",1,0)))</f>
        <v>0</v>
      </c>
      <c r="AF93" s="81">
        <f>IF('C-MNS'!AF93="NS",100,IF('C-MNS'!AF93="N",10,IF('C-MNS'!AF93="c",1,0)))</f>
        <v>0</v>
      </c>
      <c r="AG93" s="81">
        <f>IF('C-MNS'!AG93="NS",100,IF('C-MNS'!AG93="N",10,IF('C-MNS'!AG93="c",1,0)))</f>
        <v>0</v>
      </c>
      <c r="AH93" s="81">
        <f>IF('C-MNS'!AH93="NS",100,IF('C-MNS'!AH93="N",10,IF('C-MNS'!AH93="c",1,0)))</f>
        <v>0</v>
      </c>
      <c r="AI93" s="81">
        <f>IF('C-MNS'!AI93="NS",100,IF('C-MNS'!AI93="N",10,IF('C-MNS'!AI93="c",1,0)))</f>
        <v>0</v>
      </c>
      <c r="AJ93" s="81">
        <f>IF('C-MNS'!AJ93="NS",100,IF('C-MNS'!AJ93="N",10,IF('C-MNS'!AJ93="c",1,0)))</f>
        <v>0</v>
      </c>
      <c r="AK93" s="81">
        <f>IF('C-MNS'!AK93="NS",100,IF('C-MNS'!AK93="N",10,IF('C-MNS'!AK93="c",1,0)))</f>
        <v>0</v>
      </c>
      <c r="AL93" s="81">
        <f>IF('C-MNS'!AL93="NS",100,IF('C-MNS'!AL93="N",10,IF('C-MNS'!AL93="c",1,0)))</f>
        <v>0</v>
      </c>
      <c r="AM93" s="81">
        <f>IF('C-MNS'!AM93="NS",100,IF('C-MNS'!AM93="N",10,IF('C-MNS'!AM93="c",1,0)))</f>
        <v>0</v>
      </c>
      <c r="AN93" s="81">
        <f>IF('C-MNS'!AN93="NS",100,IF('C-MNS'!AN93="N",10,IF('C-MNS'!AN93="c",1,0)))</f>
        <v>0</v>
      </c>
      <c r="AO93" s="81">
        <f>IF('C-MNS'!AO93="NS",100,IF('C-MNS'!AO93="N",10,IF('C-MNS'!AO93="c",1,0)))</f>
        <v>0</v>
      </c>
      <c r="AP93" s="81">
        <f>IF('C-MNS'!AP93="NS",100,IF('C-MNS'!AP93="N",10,IF('C-MNS'!AP93="c",1,0)))</f>
        <v>0</v>
      </c>
      <c r="AQ93" s="81">
        <f>IF('C-MNS'!AQ93="NS",100,IF('C-MNS'!AQ93="N",10,IF('C-MNS'!AQ93="c",1,0)))</f>
        <v>0</v>
      </c>
      <c r="AR93" s="81">
        <f>IF('C-MNS'!AR93="NS",100,IF('C-MNS'!AR93="N",10,IF('C-MNS'!AR93="c",1,0)))</f>
        <v>0</v>
      </c>
      <c r="AS93" s="81">
        <f>IF('C-MNS'!AS93="NS",100,IF('C-MNS'!AS93="N",10,IF('C-MNS'!AS93="c",1,0)))</f>
        <v>0</v>
      </c>
      <c r="AT93" s="81">
        <f>IF('C-MNS'!AT93="NS",100,IF('C-MNS'!AT93="N",10,IF('C-MNS'!AT93="c",1,0)))</f>
        <v>0</v>
      </c>
      <c r="AU93" s="81">
        <f>IF('C-MNS'!AU93="NS",100,IF('C-MNS'!AU93="N",10,IF('C-MNS'!AU93="c",1,0)))</f>
        <v>0</v>
      </c>
      <c r="AV93" s="81">
        <f>IF('C-MNS'!AV93="NS",100,IF('C-MNS'!AV93="N",10,IF('C-MNS'!AV93="c",1,0)))</f>
        <v>0</v>
      </c>
      <c r="AW93" s="81">
        <f>IF('C-MNS'!AW93="NS",100,IF('C-MNS'!AW93="N",10,IF('C-MNS'!AW93="c",1,0)))</f>
        <v>0</v>
      </c>
      <c r="AX93" s="81">
        <f>IF('C-MNS'!AX93="NS",100,IF('C-MNS'!AX93="N",10,IF('C-MNS'!AX93="c",1,0)))</f>
        <v>0</v>
      </c>
      <c r="AY93" s="81">
        <f>IF('C-MNS'!AY93="NS",100,IF('C-MNS'!AY93="N",10,IF('C-MNS'!AY93="c",1,0)))</f>
        <v>0</v>
      </c>
      <c r="AZ93" s="91">
        <f t="shared" si="3"/>
        <v>0</v>
      </c>
      <c r="BA93" s="91">
        <f t="shared" si="0"/>
        <v>0</v>
      </c>
      <c r="BB93" s="91">
        <f t="shared" si="1"/>
        <v>0</v>
      </c>
      <c r="BC93" s="91">
        <f t="shared" si="2"/>
        <v>0</v>
      </c>
    </row>
    <row r="94" spans="1:55" ht="15.75" customHeight="1">
      <c r="A94" s="525"/>
      <c r="B94" s="457"/>
      <c r="C94" s="457"/>
      <c r="D94" s="516"/>
      <c r="E94" s="93" t="s">
        <v>375</v>
      </c>
      <c r="F94" s="27" t="s">
        <v>493</v>
      </c>
      <c r="G94" s="81">
        <f>IF('C-MNS'!G94="NS",100,IF('C-MNS'!G94="N",10,IF('C-MNS'!G94="c",1,0)))</f>
        <v>0</v>
      </c>
      <c r="H94" s="81">
        <f>IF('C-MNS'!H94="NS",100,IF('C-MNS'!H94="N",10,IF('C-MNS'!H94="c",1,0)))</f>
        <v>0</v>
      </c>
      <c r="I94" s="81">
        <f>IF('C-MNS'!I94="NS",100,IF('C-MNS'!I94="N",10,IF('C-MNS'!I94="c",1,0)))</f>
        <v>0</v>
      </c>
      <c r="J94" s="81">
        <f>IF('C-MNS'!J94="NS",100,IF('C-MNS'!J94="N",10,IF('C-MNS'!J94="c",1,0)))</f>
        <v>0</v>
      </c>
      <c r="K94" s="81">
        <f>IF('C-MNS'!K94="NS",100,IF('C-MNS'!K94="N",10,IF('C-MNS'!K94="c",1,0)))</f>
        <v>0</v>
      </c>
      <c r="L94" s="81">
        <f>IF('C-MNS'!L94="NS",100,IF('C-MNS'!L94="N",10,IF('C-MNS'!L94="c",1,0)))</f>
        <v>0</v>
      </c>
      <c r="M94" s="81">
        <f>IF('C-MNS'!M94="NS",100,IF('C-MNS'!M94="N",10,IF('C-MNS'!M94="c",1,0)))</f>
        <v>0</v>
      </c>
      <c r="N94" s="81">
        <f>IF('C-MNS'!N94="NS",100,IF('C-MNS'!N94="N",10,IF('C-MNS'!N94="c",1,0)))</f>
        <v>0</v>
      </c>
      <c r="O94" s="81">
        <f>IF('C-MNS'!O94="NS",100,IF('C-MNS'!O94="N",10,IF('C-MNS'!O94="c",1,0)))</f>
        <v>0</v>
      </c>
      <c r="P94" s="81">
        <f>IF('C-MNS'!P94="NS",100,IF('C-MNS'!P94="N",10,IF('C-MNS'!P94="c",1,0)))</f>
        <v>0</v>
      </c>
      <c r="Q94" s="81">
        <f>IF('C-MNS'!Q94="NS",100,IF('C-MNS'!Q94="N",10,IF('C-MNS'!Q94="c",1,0)))</f>
        <v>0</v>
      </c>
      <c r="R94" s="81">
        <f>IF('C-MNS'!R94="NS",100,IF('C-MNS'!R94="N",10,IF('C-MNS'!R94="c",1,0)))</f>
        <v>0</v>
      </c>
      <c r="S94" s="81">
        <f>IF('C-MNS'!S94="NS",100,IF('C-MNS'!S94="N",10,IF('C-MNS'!S94="c",1,0)))</f>
        <v>0</v>
      </c>
      <c r="T94" s="81">
        <f>IF('C-MNS'!T94="NS",100,IF('C-MNS'!T94="N",10,IF('C-MNS'!T94="c",1,0)))</f>
        <v>0</v>
      </c>
      <c r="U94" s="81">
        <f>IF('C-MNS'!U94="NS",100,IF('C-MNS'!U94="N",10,IF('C-MNS'!U94="c",1,0)))</f>
        <v>0</v>
      </c>
      <c r="V94" s="81">
        <f>IF('C-MNS'!V94="NS",100,IF('C-MNS'!V94="N",10,IF('C-MNS'!V94="c",1,0)))</f>
        <v>0</v>
      </c>
      <c r="W94" s="81">
        <f>IF('C-MNS'!W94="NS",100,IF('C-MNS'!W94="N",10,IF('C-MNS'!W94="c",1,0)))</f>
        <v>0</v>
      </c>
      <c r="X94" s="81">
        <f>IF('C-MNS'!X94="NS",100,IF('C-MNS'!X94="N",10,IF('C-MNS'!X94="c",1,0)))</f>
        <v>0</v>
      </c>
      <c r="Y94" s="81">
        <f>IF('C-MNS'!Y94="NS",100,IF('C-MNS'!Y94="N",10,IF('C-MNS'!Y94="c",1,0)))</f>
        <v>0</v>
      </c>
      <c r="Z94" s="81">
        <f>IF('C-MNS'!Z94="NS",100,IF('C-MNS'!Z94="N",10,IF('C-MNS'!Z94="c",1,0)))</f>
        <v>0</v>
      </c>
      <c r="AA94" s="81">
        <f>IF('C-MNS'!AA94="NS",100,IF('C-MNS'!AA94="N",10,IF('C-MNS'!AA94="c",1,0)))</f>
        <v>0</v>
      </c>
      <c r="AB94" s="81">
        <f>IF('C-MNS'!AB94="NS",100,IF('C-MNS'!AB94="N",10,IF('C-MNS'!AB94="c",1,0)))</f>
        <v>0</v>
      </c>
      <c r="AC94" s="81">
        <f>IF('C-MNS'!AC94="NS",100,IF('C-MNS'!AC94="N",10,IF('C-MNS'!AC94="c",1,0)))</f>
        <v>0</v>
      </c>
      <c r="AD94" s="81">
        <f>IF('C-MNS'!AD94="NS",100,IF('C-MNS'!AD94="N",10,IF('C-MNS'!AD94="c",1,0)))</f>
        <v>0</v>
      </c>
      <c r="AE94" s="81">
        <f>IF('C-MNS'!AE94="NS",100,IF('C-MNS'!AE94="N",10,IF('C-MNS'!AE94="c",1,0)))</f>
        <v>0</v>
      </c>
      <c r="AF94" s="81">
        <f>IF('C-MNS'!AF94="NS",100,IF('C-MNS'!AF94="N",10,IF('C-MNS'!AF94="c",1,0)))</f>
        <v>0</v>
      </c>
      <c r="AG94" s="81">
        <f>IF('C-MNS'!AG94="NS",100,IF('C-MNS'!AG94="N",10,IF('C-MNS'!AG94="c",1,0)))</f>
        <v>0</v>
      </c>
      <c r="AH94" s="81">
        <f>IF('C-MNS'!AH94="NS",100,IF('C-MNS'!AH94="N",10,IF('C-MNS'!AH94="c",1,0)))</f>
        <v>0</v>
      </c>
      <c r="AI94" s="81">
        <f>IF('C-MNS'!AI94="NS",100,IF('C-MNS'!AI94="N",10,IF('C-MNS'!AI94="c",1,0)))</f>
        <v>0</v>
      </c>
      <c r="AJ94" s="81">
        <f>IF('C-MNS'!AJ94="NS",100,IF('C-MNS'!AJ94="N",10,IF('C-MNS'!AJ94="c",1,0)))</f>
        <v>0</v>
      </c>
      <c r="AK94" s="81">
        <f>IF('C-MNS'!AK94="NS",100,IF('C-MNS'!AK94="N",10,IF('C-MNS'!AK94="c",1,0)))</f>
        <v>0</v>
      </c>
      <c r="AL94" s="81">
        <f>IF('C-MNS'!AL94="NS",100,IF('C-MNS'!AL94="N",10,IF('C-MNS'!AL94="c",1,0)))</f>
        <v>0</v>
      </c>
      <c r="AM94" s="81">
        <f>IF('C-MNS'!AM94="NS",100,IF('C-MNS'!AM94="N",10,IF('C-MNS'!AM94="c",1,0)))</f>
        <v>0</v>
      </c>
      <c r="AN94" s="81">
        <f>IF('C-MNS'!AN94="NS",100,IF('C-MNS'!AN94="N",10,IF('C-MNS'!AN94="c",1,0)))</f>
        <v>0</v>
      </c>
      <c r="AO94" s="81">
        <f>IF('C-MNS'!AO94="NS",100,IF('C-MNS'!AO94="N",10,IF('C-MNS'!AO94="c",1,0)))</f>
        <v>0</v>
      </c>
      <c r="AP94" s="81">
        <f>IF('C-MNS'!AP94="NS",100,IF('C-MNS'!AP94="N",10,IF('C-MNS'!AP94="c",1,0)))</f>
        <v>0</v>
      </c>
      <c r="AQ94" s="81">
        <f>IF('C-MNS'!AQ94="NS",100,IF('C-MNS'!AQ94="N",10,IF('C-MNS'!AQ94="c",1,0)))</f>
        <v>0</v>
      </c>
      <c r="AR94" s="81">
        <f>IF('C-MNS'!AR94="NS",100,IF('C-MNS'!AR94="N",10,IF('C-MNS'!AR94="c",1,0)))</f>
        <v>0</v>
      </c>
      <c r="AS94" s="81">
        <f>IF('C-MNS'!AS94="NS",100,IF('C-MNS'!AS94="N",10,IF('C-MNS'!AS94="c",1,0)))</f>
        <v>0</v>
      </c>
      <c r="AT94" s="81">
        <f>IF('C-MNS'!AT94="NS",100,IF('C-MNS'!AT94="N",10,IF('C-MNS'!AT94="c",1,0)))</f>
        <v>0</v>
      </c>
      <c r="AU94" s="81">
        <f>IF('C-MNS'!AU94="NS",100,IF('C-MNS'!AU94="N",10,IF('C-MNS'!AU94="c",1,0)))</f>
        <v>0</v>
      </c>
      <c r="AV94" s="81">
        <f>IF('C-MNS'!AV94="NS",100,IF('C-MNS'!AV94="N",10,IF('C-MNS'!AV94="c",1,0)))</f>
        <v>0</v>
      </c>
      <c r="AW94" s="81">
        <f>IF('C-MNS'!AW94="NS",100,IF('C-MNS'!AW94="N",10,IF('C-MNS'!AW94="c",1,0)))</f>
        <v>0</v>
      </c>
      <c r="AX94" s="81">
        <f>IF('C-MNS'!AX94="NS",100,IF('C-MNS'!AX94="N",10,IF('C-MNS'!AX94="c",1,0)))</f>
        <v>0</v>
      </c>
      <c r="AY94" s="81">
        <f>IF('C-MNS'!AY94="NS",100,IF('C-MNS'!AY94="N",10,IF('C-MNS'!AY94="c",1,0)))</f>
        <v>0</v>
      </c>
      <c r="AZ94" s="91">
        <f t="shared" si="3"/>
        <v>0</v>
      </c>
      <c r="BA94" s="91">
        <f t="shared" si="0"/>
        <v>0</v>
      </c>
      <c r="BB94" s="91">
        <f t="shared" si="1"/>
        <v>0</v>
      </c>
      <c r="BC94" s="91">
        <f t="shared" si="2"/>
        <v>0</v>
      </c>
    </row>
    <row r="95" spans="1:55" ht="15.75" customHeight="1">
      <c r="A95" s="525"/>
      <c r="B95" s="458"/>
      <c r="C95" s="458"/>
      <c r="D95" s="519"/>
      <c r="E95" s="96" t="s">
        <v>377</v>
      </c>
      <c r="F95" s="23" t="s">
        <v>494</v>
      </c>
      <c r="G95" s="81">
        <f>IF('C-MNS'!G95="NS",100,IF('C-MNS'!G95="N",10,IF('C-MNS'!G95="c",1,0)))</f>
        <v>0</v>
      </c>
      <c r="H95" s="81">
        <f>IF('C-MNS'!H95="NS",100,IF('C-MNS'!H95="N",10,IF('C-MNS'!H95="c",1,0)))</f>
        <v>0</v>
      </c>
      <c r="I95" s="81">
        <f>IF('C-MNS'!I95="NS",100,IF('C-MNS'!I95="N",10,IF('C-MNS'!I95="c",1,0)))</f>
        <v>0</v>
      </c>
      <c r="J95" s="81">
        <f>IF('C-MNS'!J95="NS",100,IF('C-MNS'!J95="N",10,IF('C-MNS'!J95="c",1,0)))</f>
        <v>0</v>
      </c>
      <c r="K95" s="81">
        <f>IF('C-MNS'!K95="NS",100,IF('C-MNS'!K95="N",10,IF('C-MNS'!K95="c",1,0)))</f>
        <v>0</v>
      </c>
      <c r="L95" s="81">
        <f>IF('C-MNS'!L95="NS",100,IF('C-MNS'!L95="N",10,IF('C-MNS'!L95="c",1,0)))</f>
        <v>0</v>
      </c>
      <c r="M95" s="81">
        <f>IF('C-MNS'!M95="NS",100,IF('C-MNS'!M95="N",10,IF('C-MNS'!M95="c",1,0)))</f>
        <v>0</v>
      </c>
      <c r="N95" s="81">
        <f>IF('C-MNS'!N95="NS",100,IF('C-MNS'!N95="N",10,IF('C-MNS'!N95="c",1,0)))</f>
        <v>0</v>
      </c>
      <c r="O95" s="81">
        <f>IF('C-MNS'!O95="NS",100,IF('C-MNS'!O95="N",10,IF('C-MNS'!O95="c",1,0)))</f>
        <v>0</v>
      </c>
      <c r="P95" s="81">
        <f>IF('C-MNS'!P95="NS",100,IF('C-MNS'!P95="N",10,IF('C-MNS'!P95="c",1,0)))</f>
        <v>0</v>
      </c>
      <c r="Q95" s="81">
        <f>IF('C-MNS'!Q95="NS",100,IF('C-MNS'!Q95="N",10,IF('C-MNS'!Q95="c",1,0)))</f>
        <v>0</v>
      </c>
      <c r="R95" s="81">
        <f>IF('C-MNS'!R95="NS",100,IF('C-MNS'!R95="N",10,IF('C-MNS'!R95="c",1,0)))</f>
        <v>0</v>
      </c>
      <c r="S95" s="81">
        <f>IF('C-MNS'!S95="NS",100,IF('C-MNS'!S95="N",10,IF('C-MNS'!S95="c",1,0)))</f>
        <v>0</v>
      </c>
      <c r="T95" s="81">
        <f>IF('C-MNS'!T95="NS",100,IF('C-MNS'!T95="N",10,IF('C-MNS'!T95="c",1,0)))</f>
        <v>0</v>
      </c>
      <c r="U95" s="81">
        <f>IF('C-MNS'!U95="NS",100,IF('C-MNS'!U95="N",10,IF('C-MNS'!U95="c",1,0)))</f>
        <v>0</v>
      </c>
      <c r="V95" s="81">
        <f>IF('C-MNS'!V95="NS",100,IF('C-MNS'!V95="N",10,IF('C-MNS'!V95="c",1,0)))</f>
        <v>0</v>
      </c>
      <c r="W95" s="81">
        <f>IF('C-MNS'!W95="NS",100,IF('C-MNS'!W95="N",10,IF('C-MNS'!W95="c",1,0)))</f>
        <v>0</v>
      </c>
      <c r="X95" s="81">
        <f>IF('C-MNS'!X95="NS",100,IF('C-MNS'!X95="N",10,IF('C-MNS'!X95="c",1,0)))</f>
        <v>0</v>
      </c>
      <c r="Y95" s="81">
        <f>IF('C-MNS'!Y95="NS",100,IF('C-MNS'!Y95="N",10,IF('C-MNS'!Y95="c",1,0)))</f>
        <v>0</v>
      </c>
      <c r="Z95" s="81">
        <f>IF('C-MNS'!Z95="NS",100,IF('C-MNS'!Z95="N",10,IF('C-MNS'!Z95="c",1,0)))</f>
        <v>0</v>
      </c>
      <c r="AA95" s="81">
        <f>IF('C-MNS'!AA95="NS",100,IF('C-MNS'!AA95="N",10,IF('C-MNS'!AA95="c",1,0)))</f>
        <v>0</v>
      </c>
      <c r="AB95" s="81">
        <f>IF('C-MNS'!AB95="NS",100,IF('C-MNS'!AB95="N",10,IF('C-MNS'!AB95="c",1,0)))</f>
        <v>0</v>
      </c>
      <c r="AC95" s="81">
        <f>IF('C-MNS'!AC95="NS",100,IF('C-MNS'!AC95="N",10,IF('C-MNS'!AC95="c",1,0)))</f>
        <v>0</v>
      </c>
      <c r="AD95" s="81">
        <f>IF('C-MNS'!AD95="NS",100,IF('C-MNS'!AD95="N",10,IF('C-MNS'!AD95="c",1,0)))</f>
        <v>0</v>
      </c>
      <c r="AE95" s="81">
        <f>IF('C-MNS'!AE95="NS",100,IF('C-MNS'!AE95="N",10,IF('C-MNS'!AE95="c",1,0)))</f>
        <v>0</v>
      </c>
      <c r="AF95" s="81">
        <f>IF('C-MNS'!AF95="NS",100,IF('C-MNS'!AF95="N",10,IF('C-MNS'!AF95="c",1,0)))</f>
        <v>0</v>
      </c>
      <c r="AG95" s="81">
        <f>IF('C-MNS'!AG95="NS",100,IF('C-MNS'!AG95="N",10,IF('C-MNS'!AG95="c",1,0)))</f>
        <v>0</v>
      </c>
      <c r="AH95" s="81">
        <f>IF('C-MNS'!AH95="NS",100,IF('C-MNS'!AH95="N",10,IF('C-MNS'!AH95="c",1,0)))</f>
        <v>0</v>
      </c>
      <c r="AI95" s="81">
        <f>IF('C-MNS'!AI95="NS",100,IF('C-MNS'!AI95="N",10,IF('C-MNS'!AI95="c",1,0)))</f>
        <v>0</v>
      </c>
      <c r="AJ95" s="81">
        <f>IF('C-MNS'!AJ95="NS",100,IF('C-MNS'!AJ95="N",10,IF('C-MNS'!AJ95="c",1,0)))</f>
        <v>0</v>
      </c>
      <c r="AK95" s="81">
        <f>IF('C-MNS'!AK95="NS",100,IF('C-MNS'!AK95="N",10,IF('C-MNS'!AK95="c",1,0)))</f>
        <v>0</v>
      </c>
      <c r="AL95" s="81">
        <f>IF('C-MNS'!AL95="NS",100,IF('C-MNS'!AL95="N",10,IF('C-MNS'!AL95="c",1,0)))</f>
        <v>0</v>
      </c>
      <c r="AM95" s="81">
        <f>IF('C-MNS'!AM95="NS",100,IF('C-MNS'!AM95="N",10,IF('C-MNS'!AM95="c",1,0)))</f>
        <v>0</v>
      </c>
      <c r="AN95" s="81">
        <f>IF('C-MNS'!AN95="NS",100,IF('C-MNS'!AN95="N",10,IF('C-MNS'!AN95="c",1,0)))</f>
        <v>0</v>
      </c>
      <c r="AO95" s="81">
        <f>IF('C-MNS'!AO95="NS",100,IF('C-MNS'!AO95="N",10,IF('C-MNS'!AO95="c",1,0)))</f>
        <v>0</v>
      </c>
      <c r="AP95" s="81">
        <f>IF('C-MNS'!AP95="NS",100,IF('C-MNS'!AP95="N",10,IF('C-MNS'!AP95="c",1,0)))</f>
        <v>0</v>
      </c>
      <c r="AQ95" s="81">
        <f>IF('C-MNS'!AQ95="NS",100,IF('C-MNS'!AQ95="N",10,IF('C-MNS'!AQ95="c",1,0)))</f>
        <v>0</v>
      </c>
      <c r="AR95" s="81">
        <f>IF('C-MNS'!AR95="NS",100,IF('C-MNS'!AR95="N",10,IF('C-MNS'!AR95="c",1,0)))</f>
        <v>0</v>
      </c>
      <c r="AS95" s="81">
        <f>IF('C-MNS'!AS95="NS",100,IF('C-MNS'!AS95="N",10,IF('C-MNS'!AS95="c",1,0)))</f>
        <v>0</v>
      </c>
      <c r="AT95" s="81">
        <f>IF('C-MNS'!AT95="NS",100,IF('C-MNS'!AT95="N",10,IF('C-MNS'!AT95="c",1,0)))</f>
        <v>0</v>
      </c>
      <c r="AU95" s="81">
        <f>IF('C-MNS'!AU95="NS",100,IF('C-MNS'!AU95="N",10,IF('C-MNS'!AU95="c",1,0)))</f>
        <v>0</v>
      </c>
      <c r="AV95" s="81">
        <f>IF('C-MNS'!AV95="NS",100,IF('C-MNS'!AV95="N",10,IF('C-MNS'!AV95="c",1,0)))</f>
        <v>0</v>
      </c>
      <c r="AW95" s="81">
        <f>IF('C-MNS'!AW95="NS",100,IF('C-MNS'!AW95="N",10,IF('C-MNS'!AW95="c",1,0)))</f>
        <v>0</v>
      </c>
      <c r="AX95" s="81">
        <f>IF('C-MNS'!AX95="NS",100,IF('C-MNS'!AX95="N",10,IF('C-MNS'!AX95="c",1,0)))</f>
        <v>0</v>
      </c>
      <c r="AY95" s="81">
        <f>IF('C-MNS'!AY95="NS",100,IF('C-MNS'!AY95="N",10,IF('C-MNS'!AY95="c",1,0)))</f>
        <v>0</v>
      </c>
      <c r="AZ95" s="91">
        <f t="shared" si="3"/>
        <v>0</v>
      </c>
      <c r="BA95" s="91">
        <f t="shared" si="0"/>
        <v>0</v>
      </c>
      <c r="BB95" s="91">
        <f t="shared" si="1"/>
        <v>0</v>
      </c>
      <c r="BC95" s="91">
        <f t="shared" si="2"/>
        <v>0</v>
      </c>
    </row>
    <row r="96" spans="1:55" ht="15.75" customHeight="1">
      <c r="A96" s="525"/>
      <c r="B96" s="521" t="s">
        <v>164</v>
      </c>
      <c r="C96" s="521" t="s">
        <v>495</v>
      </c>
      <c r="D96" s="520" t="s">
        <v>496</v>
      </c>
      <c r="E96" s="93" t="s">
        <v>373</v>
      </c>
      <c r="F96" s="27" t="s">
        <v>479</v>
      </c>
      <c r="G96" s="81">
        <f>IF('C-MNS'!G96="NS",100,IF('C-MNS'!G96="N",10,IF('C-MNS'!G96="c",1,0)))</f>
        <v>0</v>
      </c>
      <c r="H96" s="81">
        <f>IF('C-MNS'!H96="NS",100,IF('C-MNS'!H96="N",10,IF('C-MNS'!H96="c",1,0)))</f>
        <v>0</v>
      </c>
      <c r="I96" s="81">
        <f>IF('C-MNS'!I96="NS",100,IF('C-MNS'!I96="N",10,IF('C-MNS'!I96="c",1,0)))</f>
        <v>0</v>
      </c>
      <c r="J96" s="81">
        <f>IF('C-MNS'!J96="NS",100,IF('C-MNS'!J96="N",10,IF('C-MNS'!J96="c",1,0)))</f>
        <v>0</v>
      </c>
      <c r="K96" s="81">
        <f>IF('C-MNS'!K96="NS",100,IF('C-MNS'!K96="N",10,IF('C-MNS'!K96="c",1,0)))</f>
        <v>0</v>
      </c>
      <c r="L96" s="81">
        <f>IF('C-MNS'!L96="NS",100,IF('C-MNS'!L96="N",10,IF('C-MNS'!L96="c",1,0)))</f>
        <v>0</v>
      </c>
      <c r="M96" s="81">
        <f>IF('C-MNS'!M96="NS",100,IF('C-MNS'!M96="N",10,IF('C-MNS'!M96="c",1,0)))</f>
        <v>0</v>
      </c>
      <c r="N96" s="81">
        <f>IF('C-MNS'!N96="NS",100,IF('C-MNS'!N96="N",10,IF('C-MNS'!N96="c",1,0)))</f>
        <v>0</v>
      </c>
      <c r="O96" s="81">
        <f>IF('C-MNS'!O96="NS",100,IF('C-MNS'!O96="N",10,IF('C-MNS'!O96="c",1,0)))</f>
        <v>0</v>
      </c>
      <c r="P96" s="81">
        <f>IF('C-MNS'!P96="NS",100,IF('C-MNS'!P96="N",10,IF('C-MNS'!P96="c",1,0)))</f>
        <v>0</v>
      </c>
      <c r="Q96" s="81">
        <f>IF('C-MNS'!Q96="NS",100,IF('C-MNS'!Q96="N",10,IF('C-MNS'!Q96="c",1,0)))</f>
        <v>0</v>
      </c>
      <c r="R96" s="81">
        <f>IF('C-MNS'!R96="NS",100,IF('C-MNS'!R96="N",10,IF('C-MNS'!R96="c",1,0)))</f>
        <v>0</v>
      </c>
      <c r="S96" s="81">
        <f>IF('C-MNS'!S96="NS",100,IF('C-MNS'!S96="N",10,IF('C-MNS'!S96="c",1,0)))</f>
        <v>0</v>
      </c>
      <c r="T96" s="81">
        <f>IF('C-MNS'!T96="NS",100,IF('C-MNS'!T96="N",10,IF('C-MNS'!T96="c",1,0)))</f>
        <v>0</v>
      </c>
      <c r="U96" s="81">
        <f>IF('C-MNS'!U96="NS",100,IF('C-MNS'!U96="N",10,IF('C-MNS'!U96="c",1,0)))</f>
        <v>0</v>
      </c>
      <c r="V96" s="81">
        <f>IF('C-MNS'!V96="NS",100,IF('C-MNS'!V96="N",10,IF('C-MNS'!V96="c",1,0)))</f>
        <v>0</v>
      </c>
      <c r="W96" s="81">
        <f>IF('C-MNS'!W96="NS",100,IF('C-MNS'!W96="N",10,IF('C-MNS'!W96="c",1,0)))</f>
        <v>0</v>
      </c>
      <c r="X96" s="81">
        <f>IF('C-MNS'!X96="NS",100,IF('C-MNS'!X96="N",10,IF('C-MNS'!X96="c",1,0)))</f>
        <v>0</v>
      </c>
      <c r="Y96" s="81">
        <f>IF('C-MNS'!Y96="NS",100,IF('C-MNS'!Y96="N",10,IF('C-MNS'!Y96="c",1,0)))</f>
        <v>0</v>
      </c>
      <c r="Z96" s="81">
        <f>IF('C-MNS'!Z96="NS",100,IF('C-MNS'!Z96="N",10,IF('C-MNS'!Z96="c",1,0)))</f>
        <v>0</v>
      </c>
      <c r="AA96" s="81">
        <f>IF('C-MNS'!AA96="NS",100,IF('C-MNS'!AA96="N",10,IF('C-MNS'!AA96="c",1,0)))</f>
        <v>0</v>
      </c>
      <c r="AB96" s="81">
        <f>IF('C-MNS'!AB96="NS",100,IF('C-MNS'!AB96="N",10,IF('C-MNS'!AB96="c",1,0)))</f>
        <v>0</v>
      </c>
      <c r="AC96" s="81">
        <f>IF('C-MNS'!AC96="NS",100,IF('C-MNS'!AC96="N",10,IF('C-MNS'!AC96="c",1,0)))</f>
        <v>0</v>
      </c>
      <c r="AD96" s="81">
        <f>IF('C-MNS'!AD96="NS",100,IF('C-MNS'!AD96="N",10,IF('C-MNS'!AD96="c",1,0)))</f>
        <v>0</v>
      </c>
      <c r="AE96" s="81">
        <f>IF('C-MNS'!AE96="NS",100,IF('C-MNS'!AE96="N",10,IF('C-MNS'!AE96="c",1,0)))</f>
        <v>0</v>
      </c>
      <c r="AF96" s="81">
        <f>IF('C-MNS'!AF96="NS",100,IF('C-MNS'!AF96="N",10,IF('C-MNS'!AF96="c",1,0)))</f>
        <v>0</v>
      </c>
      <c r="AG96" s="81">
        <f>IF('C-MNS'!AG96="NS",100,IF('C-MNS'!AG96="N",10,IF('C-MNS'!AG96="c",1,0)))</f>
        <v>0</v>
      </c>
      <c r="AH96" s="81">
        <f>IF('C-MNS'!AH96="NS",100,IF('C-MNS'!AH96="N",10,IF('C-MNS'!AH96="c",1,0)))</f>
        <v>0</v>
      </c>
      <c r="AI96" s="81">
        <f>IF('C-MNS'!AI96="NS",100,IF('C-MNS'!AI96="N",10,IF('C-MNS'!AI96="c",1,0)))</f>
        <v>0</v>
      </c>
      <c r="AJ96" s="81">
        <f>IF('C-MNS'!AJ96="NS",100,IF('C-MNS'!AJ96="N",10,IF('C-MNS'!AJ96="c",1,0)))</f>
        <v>0</v>
      </c>
      <c r="AK96" s="81">
        <f>IF('C-MNS'!AK96="NS",100,IF('C-MNS'!AK96="N",10,IF('C-MNS'!AK96="c",1,0)))</f>
        <v>0</v>
      </c>
      <c r="AL96" s="81">
        <f>IF('C-MNS'!AL96="NS",100,IF('C-MNS'!AL96="N",10,IF('C-MNS'!AL96="c",1,0)))</f>
        <v>0</v>
      </c>
      <c r="AM96" s="81">
        <f>IF('C-MNS'!AM96="NS",100,IF('C-MNS'!AM96="N",10,IF('C-MNS'!AM96="c",1,0)))</f>
        <v>0</v>
      </c>
      <c r="AN96" s="81">
        <f>IF('C-MNS'!AN96="NS",100,IF('C-MNS'!AN96="N",10,IF('C-MNS'!AN96="c",1,0)))</f>
        <v>0</v>
      </c>
      <c r="AO96" s="81">
        <f>IF('C-MNS'!AO96="NS",100,IF('C-MNS'!AO96="N",10,IF('C-MNS'!AO96="c",1,0)))</f>
        <v>0</v>
      </c>
      <c r="AP96" s="81">
        <f>IF('C-MNS'!AP96="NS",100,IF('C-MNS'!AP96="N",10,IF('C-MNS'!AP96="c",1,0)))</f>
        <v>0</v>
      </c>
      <c r="AQ96" s="81">
        <f>IF('C-MNS'!AQ96="NS",100,IF('C-MNS'!AQ96="N",10,IF('C-MNS'!AQ96="c",1,0)))</f>
        <v>0</v>
      </c>
      <c r="AR96" s="81">
        <f>IF('C-MNS'!AR96="NS",100,IF('C-MNS'!AR96="N",10,IF('C-MNS'!AR96="c",1,0)))</f>
        <v>0</v>
      </c>
      <c r="AS96" s="81">
        <f>IF('C-MNS'!AS96="NS",100,IF('C-MNS'!AS96="N",10,IF('C-MNS'!AS96="c",1,0)))</f>
        <v>0</v>
      </c>
      <c r="AT96" s="81">
        <f>IF('C-MNS'!AT96="NS",100,IF('C-MNS'!AT96="N",10,IF('C-MNS'!AT96="c",1,0)))</f>
        <v>0</v>
      </c>
      <c r="AU96" s="81">
        <f>IF('C-MNS'!AU96="NS",100,IF('C-MNS'!AU96="N",10,IF('C-MNS'!AU96="c",1,0)))</f>
        <v>0</v>
      </c>
      <c r="AV96" s="81">
        <f>IF('C-MNS'!AV96="NS",100,IF('C-MNS'!AV96="N",10,IF('C-MNS'!AV96="c",1,0)))</f>
        <v>1</v>
      </c>
      <c r="AW96" s="81">
        <f>IF('C-MNS'!AW96="NS",100,IF('C-MNS'!AW96="N",10,IF('C-MNS'!AW96="c",1,0)))</f>
        <v>0</v>
      </c>
      <c r="AX96" s="81">
        <f>IF('C-MNS'!AX96="NS",100,IF('C-MNS'!AX96="N",10,IF('C-MNS'!AX96="c",1,0)))</f>
        <v>0</v>
      </c>
      <c r="AY96" s="81">
        <f>IF('C-MNS'!AY96="NS",100,IF('C-MNS'!AY96="N",10,IF('C-MNS'!AY96="c",1,0)))</f>
        <v>0</v>
      </c>
      <c r="AZ96" s="91">
        <f t="shared" si="3"/>
        <v>1</v>
      </c>
      <c r="BA96" s="91">
        <f t="shared" si="0"/>
        <v>0</v>
      </c>
      <c r="BB96" s="91">
        <f t="shared" si="1"/>
        <v>0</v>
      </c>
      <c r="BC96" s="91">
        <f t="shared" si="2"/>
        <v>1</v>
      </c>
    </row>
    <row r="97" spans="1:55" ht="15.75" customHeight="1">
      <c r="A97" s="525"/>
      <c r="B97" s="457"/>
      <c r="C97" s="457"/>
      <c r="D97" s="516"/>
      <c r="E97" s="93" t="s">
        <v>375</v>
      </c>
      <c r="F97" s="27" t="s">
        <v>457</v>
      </c>
      <c r="G97" s="81">
        <f>IF('C-MNS'!G97="NS",100,IF('C-MNS'!G97="N",10,IF('C-MNS'!G97="c",1,0)))</f>
        <v>0</v>
      </c>
      <c r="H97" s="81">
        <f>IF('C-MNS'!H97="NS",100,IF('C-MNS'!H97="N",10,IF('C-MNS'!H97="c",1,0)))</f>
        <v>0</v>
      </c>
      <c r="I97" s="81">
        <f>IF('C-MNS'!I97="NS",100,IF('C-MNS'!I97="N",10,IF('C-MNS'!I97="c",1,0)))</f>
        <v>0</v>
      </c>
      <c r="J97" s="81">
        <f>IF('C-MNS'!J97="NS",100,IF('C-MNS'!J97="N",10,IF('C-MNS'!J97="c",1,0)))</f>
        <v>0</v>
      </c>
      <c r="K97" s="81">
        <f>IF('C-MNS'!K97="NS",100,IF('C-MNS'!K97="N",10,IF('C-MNS'!K97="c",1,0)))</f>
        <v>0</v>
      </c>
      <c r="L97" s="81">
        <f>IF('C-MNS'!L97="NS",100,IF('C-MNS'!L97="N",10,IF('C-MNS'!L97="c",1,0)))</f>
        <v>0</v>
      </c>
      <c r="M97" s="81">
        <f>IF('C-MNS'!M97="NS",100,IF('C-MNS'!M97="N",10,IF('C-MNS'!M97="c",1,0)))</f>
        <v>0</v>
      </c>
      <c r="N97" s="81">
        <f>IF('C-MNS'!N97="NS",100,IF('C-MNS'!N97="N",10,IF('C-MNS'!N97="c",1,0)))</f>
        <v>0</v>
      </c>
      <c r="O97" s="81">
        <f>IF('C-MNS'!O97="NS",100,IF('C-MNS'!O97="N",10,IF('C-MNS'!O97="c",1,0)))</f>
        <v>0</v>
      </c>
      <c r="P97" s="81">
        <f>IF('C-MNS'!P97="NS",100,IF('C-MNS'!P97="N",10,IF('C-MNS'!P97="c",1,0)))</f>
        <v>0</v>
      </c>
      <c r="Q97" s="81">
        <f>IF('C-MNS'!Q97="NS",100,IF('C-MNS'!Q97="N",10,IF('C-MNS'!Q97="c",1,0)))</f>
        <v>0</v>
      </c>
      <c r="R97" s="81">
        <f>IF('C-MNS'!R97="NS",100,IF('C-MNS'!R97="N",10,IF('C-MNS'!R97="c",1,0)))</f>
        <v>0</v>
      </c>
      <c r="S97" s="81">
        <f>IF('C-MNS'!S97="NS",100,IF('C-MNS'!S97="N",10,IF('C-MNS'!S97="c",1,0)))</f>
        <v>0</v>
      </c>
      <c r="T97" s="81">
        <f>IF('C-MNS'!T97="NS",100,IF('C-MNS'!T97="N",10,IF('C-MNS'!T97="c",1,0)))</f>
        <v>0</v>
      </c>
      <c r="U97" s="81">
        <f>IF('C-MNS'!U97="NS",100,IF('C-MNS'!U97="N",10,IF('C-MNS'!U97="c",1,0)))</f>
        <v>0</v>
      </c>
      <c r="V97" s="81">
        <f>IF('C-MNS'!V97="NS",100,IF('C-MNS'!V97="N",10,IF('C-MNS'!V97="c",1,0)))</f>
        <v>0</v>
      </c>
      <c r="W97" s="81">
        <f>IF('C-MNS'!W97="NS",100,IF('C-MNS'!W97="N",10,IF('C-MNS'!W97="c",1,0)))</f>
        <v>0</v>
      </c>
      <c r="X97" s="81">
        <f>IF('C-MNS'!X97="NS",100,IF('C-MNS'!X97="N",10,IF('C-MNS'!X97="c",1,0)))</f>
        <v>0</v>
      </c>
      <c r="Y97" s="81">
        <f>IF('C-MNS'!Y97="NS",100,IF('C-MNS'!Y97="N",10,IF('C-MNS'!Y97="c",1,0)))</f>
        <v>0</v>
      </c>
      <c r="Z97" s="81">
        <f>IF('C-MNS'!Z97="NS",100,IF('C-MNS'!Z97="N",10,IF('C-MNS'!Z97="c",1,0)))</f>
        <v>0</v>
      </c>
      <c r="AA97" s="81">
        <f>IF('C-MNS'!AA97="NS",100,IF('C-MNS'!AA97="N",10,IF('C-MNS'!AA97="c",1,0)))</f>
        <v>0</v>
      </c>
      <c r="AB97" s="81">
        <f>IF('C-MNS'!AB97="NS",100,IF('C-MNS'!AB97="N",10,IF('C-MNS'!AB97="c",1,0)))</f>
        <v>0</v>
      </c>
      <c r="AC97" s="81">
        <f>IF('C-MNS'!AC97="NS",100,IF('C-MNS'!AC97="N",10,IF('C-MNS'!AC97="c",1,0)))</f>
        <v>0</v>
      </c>
      <c r="AD97" s="81">
        <f>IF('C-MNS'!AD97="NS",100,IF('C-MNS'!AD97="N",10,IF('C-MNS'!AD97="c",1,0)))</f>
        <v>0</v>
      </c>
      <c r="AE97" s="81">
        <f>IF('C-MNS'!AE97="NS",100,IF('C-MNS'!AE97="N",10,IF('C-MNS'!AE97="c",1,0)))</f>
        <v>0</v>
      </c>
      <c r="AF97" s="81">
        <f>IF('C-MNS'!AF97="NS",100,IF('C-MNS'!AF97="N",10,IF('C-MNS'!AF97="c",1,0)))</f>
        <v>0</v>
      </c>
      <c r="AG97" s="81">
        <f>IF('C-MNS'!AG97="NS",100,IF('C-MNS'!AG97="N",10,IF('C-MNS'!AG97="c",1,0)))</f>
        <v>0</v>
      </c>
      <c r="AH97" s="81">
        <f>IF('C-MNS'!AH97="NS",100,IF('C-MNS'!AH97="N",10,IF('C-MNS'!AH97="c",1,0)))</f>
        <v>0</v>
      </c>
      <c r="AI97" s="81">
        <f>IF('C-MNS'!AI97="NS",100,IF('C-MNS'!AI97="N",10,IF('C-MNS'!AI97="c",1,0)))</f>
        <v>0</v>
      </c>
      <c r="AJ97" s="81">
        <f>IF('C-MNS'!AJ97="NS",100,IF('C-MNS'!AJ97="N",10,IF('C-MNS'!AJ97="c",1,0)))</f>
        <v>0</v>
      </c>
      <c r="AK97" s="81">
        <f>IF('C-MNS'!AK97="NS",100,IF('C-MNS'!AK97="N",10,IF('C-MNS'!AK97="c",1,0)))</f>
        <v>0</v>
      </c>
      <c r="AL97" s="81">
        <f>IF('C-MNS'!AL97="NS",100,IF('C-MNS'!AL97="N",10,IF('C-MNS'!AL97="c",1,0)))</f>
        <v>0</v>
      </c>
      <c r="AM97" s="81">
        <f>IF('C-MNS'!AM97="NS",100,IF('C-MNS'!AM97="N",10,IF('C-MNS'!AM97="c",1,0)))</f>
        <v>0</v>
      </c>
      <c r="AN97" s="81">
        <f>IF('C-MNS'!AN97="NS",100,IF('C-MNS'!AN97="N",10,IF('C-MNS'!AN97="c",1,0)))</f>
        <v>0</v>
      </c>
      <c r="AO97" s="81">
        <f>IF('C-MNS'!AO97="NS",100,IF('C-MNS'!AO97="N",10,IF('C-MNS'!AO97="c",1,0)))</f>
        <v>0</v>
      </c>
      <c r="AP97" s="81">
        <f>IF('C-MNS'!AP97="NS",100,IF('C-MNS'!AP97="N",10,IF('C-MNS'!AP97="c",1,0)))</f>
        <v>0</v>
      </c>
      <c r="AQ97" s="81">
        <f>IF('C-MNS'!AQ97="NS",100,IF('C-MNS'!AQ97="N",10,IF('C-MNS'!AQ97="c",1,0)))</f>
        <v>0</v>
      </c>
      <c r="AR97" s="81">
        <f>IF('C-MNS'!AR97="NS",100,IF('C-MNS'!AR97="N",10,IF('C-MNS'!AR97="c",1,0)))</f>
        <v>0</v>
      </c>
      <c r="AS97" s="81">
        <f>IF('C-MNS'!AS97="NS",100,IF('C-MNS'!AS97="N",10,IF('C-MNS'!AS97="c",1,0)))</f>
        <v>0</v>
      </c>
      <c r="AT97" s="81">
        <f>IF('C-MNS'!AT97="NS",100,IF('C-MNS'!AT97="N",10,IF('C-MNS'!AT97="c",1,0)))</f>
        <v>0</v>
      </c>
      <c r="AU97" s="81">
        <f>IF('C-MNS'!AU97="NS",100,IF('C-MNS'!AU97="N",10,IF('C-MNS'!AU97="c",1,0)))</f>
        <v>0</v>
      </c>
      <c r="AV97" s="81">
        <f>IF('C-MNS'!AV97="NS",100,IF('C-MNS'!AV97="N",10,IF('C-MNS'!AV97="c",1,0)))</f>
        <v>1</v>
      </c>
      <c r="AW97" s="81">
        <f>IF('C-MNS'!AW97="NS",100,IF('C-MNS'!AW97="N",10,IF('C-MNS'!AW97="c",1,0)))</f>
        <v>0</v>
      </c>
      <c r="AX97" s="81">
        <f>IF('C-MNS'!AX97="NS",100,IF('C-MNS'!AX97="N",10,IF('C-MNS'!AX97="c",1,0)))</f>
        <v>0</v>
      </c>
      <c r="AY97" s="81">
        <f>IF('C-MNS'!AY97="NS",100,IF('C-MNS'!AY97="N",10,IF('C-MNS'!AY97="c",1,0)))</f>
        <v>0</v>
      </c>
      <c r="AZ97" s="91">
        <f t="shared" si="3"/>
        <v>1</v>
      </c>
      <c r="BA97" s="91">
        <f t="shared" si="0"/>
        <v>0</v>
      </c>
      <c r="BB97" s="91">
        <f t="shared" si="1"/>
        <v>0</v>
      </c>
      <c r="BC97" s="91">
        <f t="shared" si="2"/>
        <v>1</v>
      </c>
    </row>
    <row r="98" spans="1:55" ht="15.75" customHeight="1">
      <c r="A98" s="525"/>
      <c r="B98" s="457"/>
      <c r="C98" s="458"/>
      <c r="D98" s="519"/>
      <c r="E98" s="96" t="s">
        <v>377</v>
      </c>
      <c r="F98" s="23" t="s">
        <v>458</v>
      </c>
      <c r="G98" s="81">
        <f>IF('C-MNS'!G98="NS",100,IF('C-MNS'!G98="N",10,IF('C-MNS'!G98="c",1,0)))</f>
        <v>0</v>
      </c>
      <c r="H98" s="81">
        <f>IF('C-MNS'!H98="NS",100,IF('C-MNS'!H98="N",10,IF('C-MNS'!H98="c",1,0)))</f>
        <v>0</v>
      </c>
      <c r="I98" s="81">
        <f>IF('C-MNS'!I98="NS",100,IF('C-MNS'!I98="N",10,IF('C-MNS'!I98="c",1,0)))</f>
        <v>0</v>
      </c>
      <c r="J98" s="81">
        <f>IF('C-MNS'!J98="NS",100,IF('C-MNS'!J98="N",10,IF('C-MNS'!J98="c",1,0)))</f>
        <v>0</v>
      </c>
      <c r="K98" s="81">
        <f>IF('C-MNS'!K98="NS",100,IF('C-MNS'!K98="N",10,IF('C-MNS'!K98="c",1,0)))</f>
        <v>0</v>
      </c>
      <c r="L98" s="81">
        <f>IF('C-MNS'!L98="NS",100,IF('C-MNS'!L98="N",10,IF('C-MNS'!L98="c",1,0)))</f>
        <v>0</v>
      </c>
      <c r="M98" s="81">
        <f>IF('C-MNS'!M98="NS",100,IF('C-MNS'!M98="N",10,IF('C-MNS'!M98="c",1,0)))</f>
        <v>0</v>
      </c>
      <c r="N98" s="81">
        <f>IF('C-MNS'!N98="NS",100,IF('C-MNS'!N98="N",10,IF('C-MNS'!N98="c",1,0)))</f>
        <v>0</v>
      </c>
      <c r="O98" s="81">
        <f>IF('C-MNS'!O98="NS",100,IF('C-MNS'!O98="N",10,IF('C-MNS'!O98="c",1,0)))</f>
        <v>0</v>
      </c>
      <c r="P98" s="81">
        <f>IF('C-MNS'!P98="NS",100,IF('C-MNS'!P98="N",10,IF('C-MNS'!P98="c",1,0)))</f>
        <v>0</v>
      </c>
      <c r="Q98" s="81">
        <f>IF('C-MNS'!Q98="NS",100,IF('C-MNS'!Q98="N",10,IF('C-MNS'!Q98="c",1,0)))</f>
        <v>0</v>
      </c>
      <c r="R98" s="81">
        <f>IF('C-MNS'!R98="NS",100,IF('C-MNS'!R98="N",10,IF('C-MNS'!R98="c",1,0)))</f>
        <v>0</v>
      </c>
      <c r="S98" s="81">
        <f>IF('C-MNS'!S98="NS",100,IF('C-MNS'!S98="N",10,IF('C-MNS'!S98="c",1,0)))</f>
        <v>0</v>
      </c>
      <c r="T98" s="81">
        <f>IF('C-MNS'!T98="NS",100,IF('C-MNS'!T98="N",10,IF('C-MNS'!T98="c",1,0)))</f>
        <v>0</v>
      </c>
      <c r="U98" s="81">
        <f>IF('C-MNS'!U98="NS",100,IF('C-MNS'!U98="N",10,IF('C-MNS'!U98="c",1,0)))</f>
        <v>0</v>
      </c>
      <c r="V98" s="81">
        <f>IF('C-MNS'!V98="NS",100,IF('C-MNS'!V98="N",10,IF('C-MNS'!V98="c",1,0)))</f>
        <v>0</v>
      </c>
      <c r="W98" s="81">
        <f>IF('C-MNS'!W98="NS",100,IF('C-MNS'!W98="N",10,IF('C-MNS'!W98="c",1,0)))</f>
        <v>0</v>
      </c>
      <c r="X98" s="81">
        <f>IF('C-MNS'!X98="NS",100,IF('C-MNS'!X98="N",10,IF('C-MNS'!X98="c",1,0)))</f>
        <v>0</v>
      </c>
      <c r="Y98" s="81">
        <f>IF('C-MNS'!Y98="NS",100,IF('C-MNS'!Y98="N",10,IF('C-MNS'!Y98="c",1,0)))</f>
        <v>0</v>
      </c>
      <c r="Z98" s="81">
        <f>IF('C-MNS'!Z98="NS",100,IF('C-MNS'!Z98="N",10,IF('C-MNS'!Z98="c",1,0)))</f>
        <v>0</v>
      </c>
      <c r="AA98" s="81">
        <f>IF('C-MNS'!AA98="NS",100,IF('C-MNS'!AA98="N",10,IF('C-MNS'!AA98="c",1,0)))</f>
        <v>0</v>
      </c>
      <c r="AB98" s="81">
        <f>IF('C-MNS'!AB98="NS",100,IF('C-MNS'!AB98="N",10,IF('C-MNS'!AB98="c",1,0)))</f>
        <v>0</v>
      </c>
      <c r="AC98" s="81">
        <f>IF('C-MNS'!AC98="NS",100,IF('C-MNS'!AC98="N",10,IF('C-MNS'!AC98="c",1,0)))</f>
        <v>0</v>
      </c>
      <c r="AD98" s="81">
        <f>IF('C-MNS'!AD98="NS",100,IF('C-MNS'!AD98="N",10,IF('C-MNS'!AD98="c",1,0)))</f>
        <v>0</v>
      </c>
      <c r="AE98" s="81">
        <f>IF('C-MNS'!AE98="NS",100,IF('C-MNS'!AE98="N",10,IF('C-MNS'!AE98="c",1,0)))</f>
        <v>0</v>
      </c>
      <c r="AF98" s="81">
        <f>IF('C-MNS'!AF98="NS",100,IF('C-MNS'!AF98="N",10,IF('C-MNS'!AF98="c",1,0)))</f>
        <v>0</v>
      </c>
      <c r="AG98" s="81">
        <f>IF('C-MNS'!AG98="NS",100,IF('C-MNS'!AG98="N",10,IF('C-MNS'!AG98="c",1,0)))</f>
        <v>0</v>
      </c>
      <c r="AH98" s="81">
        <f>IF('C-MNS'!AH98="NS",100,IF('C-MNS'!AH98="N",10,IF('C-MNS'!AH98="c",1,0)))</f>
        <v>0</v>
      </c>
      <c r="AI98" s="81">
        <f>IF('C-MNS'!AI98="NS",100,IF('C-MNS'!AI98="N",10,IF('C-MNS'!AI98="c",1,0)))</f>
        <v>0</v>
      </c>
      <c r="AJ98" s="81">
        <f>IF('C-MNS'!AJ98="NS",100,IF('C-MNS'!AJ98="N",10,IF('C-MNS'!AJ98="c",1,0)))</f>
        <v>0</v>
      </c>
      <c r="AK98" s="81">
        <f>IF('C-MNS'!AK98="NS",100,IF('C-MNS'!AK98="N",10,IF('C-MNS'!AK98="c",1,0)))</f>
        <v>0</v>
      </c>
      <c r="AL98" s="81">
        <f>IF('C-MNS'!AL98="NS",100,IF('C-MNS'!AL98="N",10,IF('C-MNS'!AL98="c",1,0)))</f>
        <v>0</v>
      </c>
      <c r="AM98" s="81">
        <f>IF('C-MNS'!AM98="NS",100,IF('C-MNS'!AM98="N",10,IF('C-MNS'!AM98="c",1,0)))</f>
        <v>0</v>
      </c>
      <c r="AN98" s="81">
        <f>IF('C-MNS'!AN98="NS",100,IF('C-MNS'!AN98="N",10,IF('C-MNS'!AN98="c",1,0)))</f>
        <v>0</v>
      </c>
      <c r="AO98" s="81">
        <f>IF('C-MNS'!AO98="NS",100,IF('C-MNS'!AO98="N",10,IF('C-MNS'!AO98="c",1,0)))</f>
        <v>0</v>
      </c>
      <c r="AP98" s="81">
        <f>IF('C-MNS'!AP98="NS",100,IF('C-MNS'!AP98="N",10,IF('C-MNS'!AP98="c",1,0)))</f>
        <v>0</v>
      </c>
      <c r="AQ98" s="81">
        <f>IF('C-MNS'!AQ98="NS",100,IF('C-MNS'!AQ98="N",10,IF('C-MNS'!AQ98="c",1,0)))</f>
        <v>0</v>
      </c>
      <c r="AR98" s="81">
        <f>IF('C-MNS'!AR98="NS",100,IF('C-MNS'!AR98="N",10,IF('C-MNS'!AR98="c",1,0)))</f>
        <v>0</v>
      </c>
      <c r="AS98" s="81">
        <f>IF('C-MNS'!AS98="NS",100,IF('C-MNS'!AS98="N",10,IF('C-MNS'!AS98="c",1,0)))</f>
        <v>0</v>
      </c>
      <c r="AT98" s="81">
        <f>IF('C-MNS'!AT98="NS",100,IF('C-MNS'!AT98="N",10,IF('C-MNS'!AT98="c",1,0)))</f>
        <v>0</v>
      </c>
      <c r="AU98" s="81">
        <f>IF('C-MNS'!AU98="NS",100,IF('C-MNS'!AU98="N",10,IF('C-MNS'!AU98="c",1,0)))</f>
        <v>0</v>
      </c>
      <c r="AV98" s="81">
        <f>IF('C-MNS'!AV98="NS",100,IF('C-MNS'!AV98="N",10,IF('C-MNS'!AV98="c",1,0)))</f>
        <v>1</v>
      </c>
      <c r="AW98" s="81">
        <f>IF('C-MNS'!AW98="NS",100,IF('C-MNS'!AW98="N",10,IF('C-MNS'!AW98="c",1,0)))</f>
        <v>0</v>
      </c>
      <c r="AX98" s="81">
        <f>IF('C-MNS'!AX98="NS",100,IF('C-MNS'!AX98="N",10,IF('C-MNS'!AX98="c",1,0)))</f>
        <v>0</v>
      </c>
      <c r="AY98" s="81">
        <f>IF('C-MNS'!AY98="NS",100,IF('C-MNS'!AY98="N",10,IF('C-MNS'!AY98="c",1,0)))</f>
        <v>0</v>
      </c>
      <c r="AZ98" s="91">
        <f t="shared" si="3"/>
        <v>1</v>
      </c>
      <c r="BA98" s="91">
        <f t="shared" si="0"/>
        <v>0</v>
      </c>
      <c r="BB98" s="91">
        <f t="shared" si="1"/>
        <v>0</v>
      </c>
      <c r="BC98" s="91">
        <f t="shared" si="2"/>
        <v>1</v>
      </c>
    </row>
    <row r="99" spans="1:55" ht="15.75" customHeight="1">
      <c r="A99" s="525"/>
      <c r="B99" s="457"/>
      <c r="C99" s="521" t="s">
        <v>497</v>
      </c>
      <c r="D99" s="520" t="s">
        <v>498</v>
      </c>
      <c r="E99" s="93" t="s">
        <v>373</v>
      </c>
      <c r="F99" s="27" t="s">
        <v>479</v>
      </c>
      <c r="G99" s="81">
        <f>IF('C-MNS'!G99="NS",100,IF('C-MNS'!G99="N",10,IF('C-MNS'!G99="c",1,0)))</f>
        <v>0</v>
      </c>
      <c r="H99" s="81">
        <f>IF('C-MNS'!H99="NS",100,IF('C-MNS'!H99="N",10,IF('C-MNS'!H99="c",1,0)))</f>
        <v>0</v>
      </c>
      <c r="I99" s="81">
        <f>IF('C-MNS'!I99="NS",100,IF('C-MNS'!I99="N",10,IF('C-MNS'!I99="c",1,0)))</f>
        <v>0</v>
      </c>
      <c r="J99" s="81">
        <f>IF('C-MNS'!J99="NS",100,IF('C-MNS'!J99="N",10,IF('C-MNS'!J99="c",1,0)))</f>
        <v>0</v>
      </c>
      <c r="K99" s="81">
        <f>IF('C-MNS'!K99="NS",100,IF('C-MNS'!K99="N",10,IF('C-MNS'!K99="c",1,0)))</f>
        <v>0</v>
      </c>
      <c r="L99" s="81">
        <f>IF('C-MNS'!L99="NS",100,IF('C-MNS'!L99="N",10,IF('C-MNS'!L99="c",1,0)))</f>
        <v>0</v>
      </c>
      <c r="M99" s="81">
        <f>IF('C-MNS'!M99="NS",100,IF('C-MNS'!M99="N",10,IF('C-MNS'!M99="c",1,0)))</f>
        <v>0</v>
      </c>
      <c r="N99" s="81">
        <f>IF('C-MNS'!N99="NS",100,IF('C-MNS'!N99="N",10,IF('C-MNS'!N99="c",1,0)))</f>
        <v>0</v>
      </c>
      <c r="O99" s="81">
        <f>IF('C-MNS'!O99="NS",100,IF('C-MNS'!O99="N",10,IF('C-MNS'!O99="c",1,0)))</f>
        <v>0</v>
      </c>
      <c r="P99" s="81">
        <f>IF('C-MNS'!P99="NS",100,IF('C-MNS'!P99="N",10,IF('C-MNS'!P99="c",1,0)))</f>
        <v>0</v>
      </c>
      <c r="Q99" s="81">
        <f>IF('C-MNS'!Q99="NS",100,IF('C-MNS'!Q99="N",10,IF('C-MNS'!Q99="c",1,0)))</f>
        <v>0</v>
      </c>
      <c r="R99" s="81">
        <f>IF('C-MNS'!R99="NS",100,IF('C-MNS'!R99="N",10,IF('C-MNS'!R99="c",1,0)))</f>
        <v>0</v>
      </c>
      <c r="S99" s="81">
        <f>IF('C-MNS'!S99="NS",100,IF('C-MNS'!S99="N",10,IF('C-MNS'!S99="c",1,0)))</f>
        <v>0</v>
      </c>
      <c r="T99" s="81">
        <f>IF('C-MNS'!T99="NS",100,IF('C-MNS'!T99="N",10,IF('C-MNS'!T99="c",1,0)))</f>
        <v>0</v>
      </c>
      <c r="U99" s="81">
        <f>IF('C-MNS'!U99="NS",100,IF('C-MNS'!U99="N",10,IF('C-MNS'!U99="c",1,0)))</f>
        <v>0</v>
      </c>
      <c r="V99" s="81">
        <f>IF('C-MNS'!V99="NS",100,IF('C-MNS'!V99="N",10,IF('C-MNS'!V99="c",1,0)))</f>
        <v>0</v>
      </c>
      <c r="W99" s="81">
        <f>IF('C-MNS'!W99="NS",100,IF('C-MNS'!W99="N",10,IF('C-MNS'!W99="c",1,0)))</f>
        <v>0</v>
      </c>
      <c r="X99" s="81">
        <f>IF('C-MNS'!X99="NS",100,IF('C-MNS'!X99="N",10,IF('C-MNS'!X99="c",1,0)))</f>
        <v>0</v>
      </c>
      <c r="Y99" s="81">
        <f>IF('C-MNS'!Y99="NS",100,IF('C-MNS'!Y99="N",10,IF('C-MNS'!Y99="c",1,0)))</f>
        <v>0</v>
      </c>
      <c r="Z99" s="81">
        <f>IF('C-MNS'!Z99="NS",100,IF('C-MNS'!Z99="N",10,IF('C-MNS'!Z99="c",1,0)))</f>
        <v>0</v>
      </c>
      <c r="AA99" s="81">
        <f>IF('C-MNS'!AA99="NS",100,IF('C-MNS'!AA99="N",10,IF('C-MNS'!AA99="c",1,0)))</f>
        <v>0</v>
      </c>
      <c r="AB99" s="81">
        <f>IF('C-MNS'!AB99="NS",100,IF('C-MNS'!AB99="N",10,IF('C-MNS'!AB99="c",1,0)))</f>
        <v>0</v>
      </c>
      <c r="AC99" s="81">
        <f>IF('C-MNS'!AC99="NS",100,IF('C-MNS'!AC99="N",10,IF('C-MNS'!AC99="c",1,0)))</f>
        <v>0</v>
      </c>
      <c r="AD99" s="81">
        <f>IF('C-MNS'!AD99="NS",100,IF('C-MNS'!AD99="N",10,IF('C-MNS'!AD99="c",1,0)))</f>
        <v>0</v>
      </c>
      <c r="AE99" s="81">
        <f>IF('C-MNS'!AE99="NS",100,IF('C-MNS'!AE99="N",10,IF('C-MNS'!AE99="c",1,0)))</f>
        <v>0</v>
      </c>
      <c r="AF99" s="81">
        <f>IF('C-MNS'!AF99="NS",100,IF('C-MNS'!AF99="N",10,IF('C-MNS'!AF99="c",1,0)))</f>
        <v>0</v>
      </c>
      <c r="AG99" s="81">
        <f>IF('C-MNS'!AG99="NS",100,IF('C-MNS'!AG99="N",10,IF('C-MNS'!AG99="c",1,0)))</f>
        <v>0</v>
      </c>
      <c r="AH99" s="81">
        <f>IF('C-MNS'!AH99="NS",100,IF('C-MNS'!AH99="N",10,IF('C-MNS'!AH99="c",1,0)))</f>
        <v>0</v>
      </c>
      <c r="AI99" s="81">
        <f>IF('C-MNS'!AI99="NS",100,IF('C-MNS'!AI99="N",10,IF('C-MNS'!AI99="c",1,0)))</f>
        <v>0</v>
      </c>
      <c r="AJ99" s="81">
        <f>IF('C-MNS'!AJ99="NS",100,IF('C-MNS'!AJ99="N",10,IF('C-MNS'!AJ99="c",1,0)))</f>
        <v>0</v>
      </c>
      <c r="AK99" s="81">
        <f>IF('C-MNS'!AK99="NS",100,IF('C-MNS'!AK99="N",10,IF('C-MNS'!AK99="c",1,0)))</f>
        <v>0</v>
      </c>
      <c r="AL99" s="81">
        <f>IF('C-MNS'!AL99="NS",100,IF('C-MNS'!AL99="N",10,IF('C-MNS'!AL99="c",1,0)))</f>
        <v>0</v>
      </c>
      <c r="AM99" s="81">
        <f>IF('C-MNS'!AM99="NS",100,IF('C-MNS'!AM99="N",10,IF('C-MNS'!AM99="c",1,0)))</f>
        <v>0</v>
      </c>
      <c r="AN99" s="81">
        <f>IF('C-MNS'!AN99="NS",100,IF('C-MNS'!AN99="N",10,IF('C-MNS'!AN99="c",1,0)))</f>
        <v>0</v>
      </c>
      <c r="AO99" s="81">
        <f>IF('C-MNS'!AO99="NS",100,IF('C-MNS'!AO99="N",10,IF('C-MNS'!AO99="c",1,0)))</f>
        <v>0</v>
      </c>
      <c r="AP99" s="81">
        <f>IF('C-MNS'!AP99="NS",100,IF('C-MNS'!AP99="N",10,IF('C-MNS'!AP99="c",1,0)))</f>
        <v>0</v>
      </c>
      <c r="AQ99" s="81">
        <f>IF('C-MNS'!AQ99="NS",100,IF('C-MNS'!AQ99="N",10,IF('C-MNS'!AQ99="c",1,0)))</f>
        <v>0</v>
      </c>
      <c r="AR99" s="81">
        <f>IF('C-MNS'!AR99="NS",100,IF('C-MNS'!AR99="N",10,IF('C-MNS'!AR99="c",1,0)))</f>
        <v>0</v>
      </c>
      <c r="AS99" s="81">
        <f>IF('C-MNS'!AS99="NS",100,IF('C-MNS'!AS99="N",10,IF('C-MNS'!AS99="c",1,0)))</f>
        <v>0</v>
      </c>
      <c r="AT99" s="81">
        <f>IF('C-MNS'!AT99="NS",100,IF('C-MNS'!AT99="N",10,IF('C-MNS'!AT99="c",1,0)))</f>
        <v>0</v>
      </c>
      <c r="AU99" s="81">
        <f>IF('C-MNS'!AU99="NS",100,IF('C-MNS'!AU99="N",10,IF('C-MNS'!AU99="c",1,0)))</f>
        <v>0</v>
      </c>
      <c r="AV99" s="81">
        <f>IF('C-MNS'!AV99="NS",100,IF('C-MNS'!AV99="N",10,IF('C-MNS'!AV99="c",1,0)))</f>
        <v>1</v>
      </c>
      <c r="AW99" s="81">
        <f>IF('C-MNS'!AW99="NS",100,IF('C-MNS'!AW99="N",10,IF('C-MNS'!AW99="c",1,0)))</f>
        <v>0</v>
      </c>
      <c r="AX99" s="81">
        <f>IF('C-MNS'!AX99="NS",100,IF('C-MNS'!AX99="N",10,IF('C-MNS'!AX99="c",1,0)))</f>
        <v>0</v>
      </c>
      <c r="AY99" s="81">
        <f>IF('C-MNS'!AY99="NS",100,IF('C-MNS'!AY99="N",10,IF('C-MNS'!AY99="c",1,0)))</f>
        <v>0</v>
      </c>
      <c r="AZ99" s="91">
        <f t="shared" si="3"/>
        <v>1</v>
      </c>
      <c r="BA99" s="91">
        <f t="shared" si="0"/>
        <v>0</v>
      </c>
      <c r="BB99" s="91">
        <f t="shared" si="1"/>
        <v>0</v>
      </c>
      <c r="BC99" s="91">
        <f t="shared" si="2"/>
        <v>1</v>
      </c>
    </row>
    <row r="100" spans="1:55" ht="15.75" customHeight="1">
      <c r="A100" s="525"/>
      <c r="B100" s="457"/>
      <c r="C100" s="457"/>
      <c r="D100" s="516"/>
      <c r="E100" s="93" t="s">
        <v>375</v>
      </c>
      <c r="F100" s="27" t="s">
        <v>457</v>
      </c>
      <c r="G100" s="81">
        <f>IF('C-MNS'!G100="NS",100,IF('C-MNS'!G100="N",10,IF('C-MNS'!G100="c",1,0)))</f>
        <v>0</v>
      </c>
      <c r="H100" s="81">
        <f>IF('C-MNS'!H100="NS",100,IF('C-MNS'!H100="N",10,IF('C-MNS'!H100="c",1,0)))</f>
        <v>0</v>
      </c>
      <c r="I100" s="81">
        <f>IF('C-MNS'!I100="NS",100,IF('C-MNS'!I100="N",10,IF('C-MNS'!I100="c",1,0)))</f>
        <v>0</v>
      </c>
      <c r="J100" s="81">
        <f>IF('C-MNS'!J100="NS",100,IF('C-MNS'!J100="N",10,IF('C-MNS'!J100="c",1,0)))</f>
        <v>0</v>
      </c>
      <c r="K100" s="81">
        <f>IF('C-MNS'!K100="NS",100,IF('C-MNS'!K100="N",10,IF('C-MNS'!K100="c",1,0)))</f>
        <v>0</v>
      </c>
      <c r="L100" s="81">
        <f>IF('C-MNS'!L100="NS",100,IF('C-MNS'!L100="N",10,IF('C-MNS'!L100="c",1,0)))</f>
        <v>0</v>
      </c>
      <c r="M100" s="81">
        <f>IF('C-MNS'!M100="NS",100,IF('C-MNS'!M100="N",10,IF('C-MNS'!M100="c",1,0)))</f>
        <v>0</v>
      </c>
      <c r="N100" s="81">
        <f>IF('C-MNS'!N100="NS",100,IF('C-MNS'!N100="N",10,IF('C-MNS'!N100="c",1,0)))</f>
        <v>0</v>
      </c>
      <c r="O100" s="81">
        <f>IF('C-MNS'!O100="NS",100,IF('C-MNS'!O100="N",10,IF('C-MNS'!O100="c",1,0)))</f>
        <v>0</v>
      </c>
      <c r="P100" s="81">
        <f>IF('C-MNS'!P100="NS",100,IF('C-MNS'!P100="N",10,IF('C-MNS'!P100="c",1,0)))</f>
        <v>0</v>
      </c>
      <c r="Q100" s="81">
        <f>IF('C-MNS'!Q100="NS",100,IF('C-MNS'!Q100="N",10,IF('C-MNS'!Q100="c",1,0)))</f>
        <v>0</v>
      </c>
      <c r="R100" s="81">
        <f>IF('C-MNS'!R100="NS",100,IF('C-MNS'!R100="N",10,IF('C-MNS'!R100="c",1,0)))</f>
        <v>0</v>
      </c>
      <c r="S100" s="81">
        <f>IF('C-MNS'!S100="NS",100,IF('C-MNS'!S100="N",10,IF('C-MNS'!S100="c",1,0)))</f>
        <v>0</v>
      </c>
      <c r="T100" s="81">
        <f>IF('C-MNS'!T100="NS",100,IF('C-MNS'!T100="N",10,IF('C-MNS'!T100="c",1,0)))</f>
        <v>0</v>
      </c>
      <c r="U100" s="81">
        <f>IF('C-MNS'!U100="NS",100,IF('C-MNS'!U100="N",10,IF('C-MNS'!U100="c",1,0)))</f>
        <v>0</v>
      </c>
      <c r="V100" s="81">
        <f>IF('C-MNS'!V100="NS",100,IF('C-MNS'!V100="N",10,IF('C-MNS'!V100="c",1,0)))</f>
        <v>0</v>
      </c>
      <c r="W100" s="81">
        <f>IF('C-MNS'!W100="NS",100,IF('C-MNS'!W100="N",10,IF('C-MNS'!W100="c",1,0)))</f>
        <v>0</v>
      </c>
      <c r="X100" s="81">
        <f>IF('C-MNS'!X100="NS",100,IF('C-MNS'!X100="N",10,IF('C-MNS'!X100="c",1,0)))</f>
        <v>0</v>
      </c>
      <c r="Y100" s="81">
        <f>IF('C-MNS'!Y100="NS",100,IF('C-MNS'!Y100="N",10,IF('C-MNS'!Y100="c",1,0)))</f>
        <v>0</v>
      </c>
      <c r="Z100" s="81">
        <f>IF('C-MNS'!Z100="NS",100,IF('C-MNS'!Z100="N",10,IF('C-MNS'!Z100="c",1,0)))</f>
        <v>0</v>
      </c>
      <c r="AA100" s="81">
        <f>IF('C-MNS'!AA100="NS",100,IF('C-MNS'!AA100="N",10,IF('C-MNS'!AA100="c",1,0)))</f>
        <v>0</v>
      </c>
      <c r="AB100" s="81">
        <f>IF('C-MNS'!AB100="NS",100,IF('C-MNS'!AB100="N",10,IF('C-MNS'!AB100="c",1,0)))</f>
        <v>0</v>
      </c>
      <c r="AC100" s="81">
        <f>IF('C-MNS'!AC100="NS",100,IF('C-MNS'!AC100="N",10,IF('C-MNS'!AC100="c",1,0)))</f>
        <v>0</v>
      </c>
      <c r="AD100" s="81">
        <f>IF('C-MNS'!AD100="NS",100,IF('C-MNS'!AD100="N",10,IF('C-MNS'!AD100="c",1,0)))</f>
        <v>0</v>
      </c>
      <c r="AE100" s="81">
        <f>IF('C-MNS'!AE100="NS",100,IF('C-MNS'!AE100="N",10,IF('C-MNS'!AE100="c",1,0)))</f>
        <v>0</v>
      </c>
      <c r="AF100" s="81">
        <f>IF('C-MNS'!AF100="NS",100,IF('C-MNS'!AF100="N",10,IF('C-MNS'!AF100="c",1,0)))</f>
        <v>0</v>
      </c>
      <c r="AG100" s="81">
        <f>IF('C-MNS'!AG100="NS",100,IF('C-MNS'!AG100="N",10,IF('C-MNS'!AG100="c",1,0)))</f>
        <v>0</v>
      </c>
      <c r="AH100" s="81">
        <f>IF('C-MNS'!AH100="NS",100,IF('C-MNS'!AH100="N",10,IF('C-MNS'!AH100="c",1,0)))</f>
        <v>0</v>
      </c>
      <c r="AI100" s="81">
        <f>IF('C-MNS'!AI100="NS",100,IF('C-MNS'!AI100="N",10,IF('C-MNS'!AI100="c",1,0)))</f>
        <v>0</v>
      </c>
      <c r="AJ100" s="81">
        <f>IF('C-MNS'!AJ100="NS",100,IF('C-MNS'!AJ100="N",10,IF('C-MNS'!AJ100="c",1,0)))</f>
        <v>0</v>
      </c>
      <c r="AK100" s="81">
        <f>IF('C-MNS'!AK100="NS",100,IF('C-MNS'!AK100="N",10,IF('C-MNS'!AK100="c",1,0)))</f>
        <v>0</v>
      </c>
      <c r="AL100" s="81">
        <f>IF('C-MNS'!AL100="NS",100,IF('C-MNS'!AL100="N",10,IF('C-MNS'!AL100="c",1,0)))</f>
        <v>0</v>
      </c>
      <c r="AM100" s="81">
        <f>IF('C-MNS'!AM100="NS",100,IF('C-MNS'!AM100="N",10,IF('C-MNS'!AM100="c",1,0)))</f>
        <v>0</v>
      </c>
      <c r="AN100" s="81">
        <f>IF('C-MNS'!AN100="NS",100,IF('C-MNS'!AN100="N",10,IF('C-MNS'!AN100="c",1,0)))</f>
        <v>0</v>
      </c>
      <c r="AO100" s="81">
        <f>IF('C-MNS'!AO100="NS",100,IF('C-MNS'!AO100="N",10,IF('C-MNS'!AO100="c",1,0)))</f>
        <v>0</v>
      </c>
      <c r="AP100" s="81">
        <f>IF('C-MNS'!AP100="NS",100,IF('C-MNS'!AP100="N",10,IF('C-MNS'!AP100="c",1,0)))</f>
        <v>0</v>
      </c>
      <c r="AQ100" s="81">
        <f>IF('C-MNS'!AQ100="NS",100,IF('C-MNS'!AQ100="N",10,IF('C-MNS'!AQ100="c",1,0)))</f>
        <v>0</v>
      </c>
      <c r="AR100" s="81">
        <f>IF('C-MNS'!AR100="NS",100,IF('C-MNS'!AR100="N",10,IF('C-MNS'!AR100="c",1,0)))</f>
        <v>0</v>
      </c>
      <c r="AS100" s="81">
        <f>IF('C-MNS'!AS100="NS",100,IF('C-MNS'!AS100="N",10,IF('C-MNS'!AS100="c",1,0)))</f>
        <v>0</v>
      </c>
      <c r="AT100" s="81">
        <f>IF('C-MNS'!AT100="NS",100,IF('C-MNS'!AT100="N",10,IF('C-MNS'!AT100="c",1,0)))</f>
        <v>0</v>
      </c>
      <c r="AU100" s="81">
        <f>IF('C-MNS'!AU100="NS",100,IF('C-MNS'!AU100="N",10,IF('C-MNS'!AU100="c",1,0)))</f>
        <v>0</v>
      </c>
      <c r="AV100" s="81">
        <f>IF('C-MNS'!AV100="NS",100,IF('C-MNS'!AV100="N",10,IF('C-MNS'!AV100="c",1,0)))</f>
        <v>1</v>
      </c>
      <c r="AW100" s="81">
        <f>IF('C-MNS'!AW100="NS",100,IF('C-MNS'!AW100="N",10,IF('C-MNS'!AW100="c",1,0)))</f>
        <v>0</v>
      </c>
      <c r="AX100" s="81">
        <f>IF('C-MNS'!AX100="NS",100,IF('C-MNS'!AX100="N",10,IF('C-MNS'!AX100="c",1,0)))</f>
        <v>0</v>
      </c>
      <c r="AY100" s="81">
        <f>IF('C-MNS'!AY100="NS",100,IF('C-MNS'!AY100="N",10,IF('C-MNS'!AY100="c",1,0)))</f>
        <v>0</v>
      </c>
      <c r="AZ100" s="91">
        <f t="shared" si="3"/>
        <v>1</v>
      </c>
      <c r="BA100" s="91">
        <f t="shared" si="0"/>
        <v>0</v>
      </c>
      <c r="BB100" s="91">
        <f t="shared" si="1"/>
        <v>0</v>
      </c>
      <c r="BC100" s="91">
        <f t="shared" si="2"/>
        <v>1</v>
      </c>
    </row>
    <row r="101" spans="1:55" ht="15.75" customHeight="1">
      <c r="A101" s="525"/>
      <c r="B101" s="457"/>
      <c r="C101" s="458"/>
      <c r="D101" s="519"/>
      <c r="E101" s="96" t="s">
        <v>377</v>
      </c>
      <c r="F101" s="23" t="s">
        <v>458</v>
      </c>
      <c r="G101" s="81">
        <f>IF('C-MNS'!G101="NS",100,IF('C-MNS'!G101="N",10,IF('C-MNS'!G101="c",1,0)))</f>
        <v>0</v>
      </c>
      <c r="H101" s="81">
        <f>IF('C-MNS'!H101="NS",100,IF('C-MNS'!H101="N",10,IF('C-MNS'!H101="c",1,0)))</f>
        <v>0</v>
      </c>
      <c r="I101" s="81">
        <f>IF('C-MNS'!I101="NS",100,IF('C-MNS'!I101="N",10,IF('C-MNS'!I101="c",1,0)))</f>
        <v>0</v>
      </c>
      <c r="J101" s="81">
        <f>IF('C-MNS'!J101="NS",100,IF('C-MNS'!J101="N",10,IF('C-MNS'!J101="c",1,0)))</f>
        <v>0</v>
      </c>
      <c r="K101" s="81">
        <f>IF('C-MNS'!K101="NS",100,IF('C-MNS'!K101="N",10,IF('C-MNS'!K101="c",1,0)))</f>
        <v>0</v>
      </c>
      <c r="L101" s="81">
        <f>IF('C-MNS'!L101="NS",100,IF('C-MNS'!L101="N",10,IF('C-MNS'!L101="c",1,0)))</f>
        <v>0</v>
      </c>
      <c r="M101" s="81">
        <f>IF('C-MNS'!M101="NS",100,IF('C-MNS'!M101="N",10,IF('C-MNS'!M101="c",1,0)))</f>
        <v>0</v>
      </c>
      <c r="N101" s="81">
        <f>IF('C-MNS'!N101="NS",100,IF('C-MNS'!N101="N",10,IF('C-MNS'!N101="c",1,0)))</f>
        <v>0</v>
      </c>
      <c r="O101" s="81">
        <f>IF('C-MNS'!O101="NS",100,IF('C-MNS'!O101="N",10,IF('C-MNS'!O101="c",1,0)))</f>
        <v>0</v>
      </c>
      <c r="P101" s="81">
        <f>IF('C-MNS'!P101="NS",100,IF('C-MNS'!P101="N",10,IF('C-MNS'!P101="c",1,0)))</f>
        <v>0</v>
      </c>
      <c r="Q101" s="81">
        <f>IF('C-MNS'!Q101="NS",100,IF('C-MNS'!Q101="N",10,IF('C-MNS'!Q101="c",1,0)))</f>
        <v>0</v>
      </c>
      <c r="R101" s="81">
        <f>IF('C-MNS'!R101="NS",100,IF('C-MNS'!R101="N",10,IF('C-MNS'!R101="c",1,0)))</f>
        <v>0</v>
      </c>
      <c r="S101" s="81">
        <f>IF('C-MNS'!S101="NS",100,IF('C-MNS'!S101="N",10,IF('C-MNS'!S101="c",1,0)))</f>
        <v>0</v>
      </c>
      <c r="T101" s="81">
        <f>IF('C-MNS'!T101="NS",100,IF('C-MNS'!T101="N",10,IF('C-MNS'!T101="c",1,0)))</f>
        <v>0</v>
      </c>
      <c r="U101" s="81">
        <f>IF('C-MNS'!U101="NS",100,IF('C-MNS'!U101="N",10,IF('C-MNS'!U101="c",1,0)))</f>
        <v>0</v>
      </c>
      <c r="V101" s="81">
        <f>IF('C-MNS'!V101="NS",100,IF('C-MNS'!V101="N",10,IF('C-MNS'!V101="c",1,0)))</f>
        <v>0</v>
      </c>
      <c r="W101" s="81">
        <f>IF('C-MNS'!W101="NS",100,IF('C-MNS'!W101="N",10,IF('C-MNS'!W101="c",1,0)))</f>
        <v>0</v>
      </c>
      <c r="X101" s="81">
        <f>IF('C-MNS'!X101="NS",100,IF('C-MNS'!X101="N",10,IF('C-MNS'!X101="c",1,0)))</f>
        <v>0</v>
      </c>
      <c r="Y101" s="81">
        <f>IF('C-MNS'!Y101="NS",100,IF('C-MNS'!Y101="N",10,IF('C-MNS'!Y101="c",1,0)))</f>
        <v>0</v>
      </c>
      <c r="Z101" s="81">
        <f>IF('C-MNS'!Z101="NS",100,IF('C-MNS'!Z101="N",10,IF('C-MNS'!Z101="c",1,0)))</f>
        <v>0</v>
      </c>
      <c r="AA101" s="81">
        <f>IF('C-MNS'!AA101="NS",100,IF('C-MNS'!AA101="N",10,IF('C-MNS'!AA101="c",1,0)))</f>
        <v>0</v>
      </c>
      <c r="AB101" s="81">
        <f>IF('C-MNS'!AB101="NS",100,IF('C-MNS'!AB101="N",10,IF('C-MNS'!AB101="c",1,0)))</f>
        <v>0</v>
      </c>
      <c r="AC101" s="81">
        <f>IF('C-MNS'!AC101="NS",100,IF('C-MNS'!AC101="N",10,IF('C-MNS'!AC101="c",1,0)))</f>
        <v>0</v>
      </c>
      <c r="AD101" s="81">
        <f>IF('C-MNS'!AD101="NS",100,IF('C-MNS'!AD101="N",10,IF('C-MNS'!AD101="c",1,0)))</f>
        <v>0</v>
      </c>
      <c r="AE101" s="81">
        <f>IF('C-MNS'!AE101="NS",100,IF('C-MNS'!AE101="N",10,IF('C-MNS'!AE101="c",1,0)))</f>
        <v>0</v>
      </c>
      <c r="AF101" s="81">
        <f>IF('C-MNS'!AF101="NS",100,IF('C-MNS'!AF101="N",10,IF('C-MNS'!AF101="c",1,0)))</f>
        <v>0</v>
      </c>
      <c r="AG101" s="81">
        <f>IF('C-MNS'!AG101="NS",100,IF('C-MNS'!AG101="N",10,IF('C-MNS'!AG101="c",1,0)))</f>
        <v>0</v>
      </c>
      <c r="AH101" s="81">
        <f>IF('C-MNS'!AH101="NS",100,IF('C-MNS'!AH101="N",10,IF('C-MNS'!AH101="c",1,0)))</f>
        <v>0</v>
      </c>
      <c r="AI101" s="81">
        <f>IF('C-MNS'!AI101="NS",100,IF('C-MNS'!AI101="N",10,IF('C-MNS'!AI101="c",1,0)))</f>
        <v>0</v>
      </c>
      <c r="AJ101" s="81">
        <f>IF('C-MNS'!AJ101="NS",100,IF('C-MNS'!AJ101="N",10,IF('C-MNS'!AJ101="c",1,0)))</f>
        <v>0</v>
      </c>
      <c r="AK101" s="81">
        <f>IF('C-MNS'!AK101="NS",100,IF('C-MNS'!AK101="N",10,IF('C-MNS'!AK101="c",1,0)))</f>
        <v>0</v>
      </c>
      <c r="AL101" s="81">
        <f>IF('C-MNS'!AL101="NS",100,IF('C-MNS'!AL101="N",10,IF('C-MNS'!AL101="c",1,0)))</f>
        <v>0</v>
      </c>
      <c r="AM101" s="81">
        <f>IF('C-MNS'!AM101="NS",100,IF('C-MNS'!AM101="N",10,IF('C-MNS'!AM101="c",1,0)))</f>
        <v>0</v>
      </c>
      <c r="AN101" s="81">
        <f>IF('C-MNS'!AN101="NS",100,IF('C-MNS'!AN101="N",10,IF('C-MNS'!AN101="c",1,0)))</f>
        <v>0</v>
      </c>
      <c r="AO101" s="81">
        <f>IF('C-MNS'!AO101="NS",100,IF('C-MNS'!AO101="N",10,IF('C-MNS'!AO101="c",1,0)))</f>
        <v>0</v>
      </c>
      <c r="AP101" s="81">
        <f>IF('C-MNS'!AP101="NS",100,IF('C-MNS'!AP101="N",10,IF('C-MNS'!AP101="c",1,0)))</f>
        <v>0</v>
      </c>
      <c r="AQ101" s="81">
        <f>IF('C-MNS'!AQ101="NS",100,IF('C-MNS'!AQ101="N",10,IF('C-MNS'!AQ101="c",1,0)))</f>
        <v>0</v>
      </c>
      <c r="AR101" s="81">
        <f>IF('C-MNS'!AR101="NS",100,IF('C-MNS'!AR101="N",10,IF('C-MNS'!AR101="c",1,0)))</f>
        <v>0</v>
      </c>
      <c r="AS101" s="81">
        <f>IF('C-MNS'!AS101="NS",100,IF('C-MNS'!AS101="N",10,IF('C-MNS'!AS101="c",1,0)))</f>
        <v>0</v>
      </c>
      <c r="AT101" s="81">
        <f>IF('C-MNS'!AT101="NS",100,IF('C-MNS'!AT101="N",10,IF('C-MNS'!AT101="c",1,0)))</f>
        <v>0</v>
      </c>
      <c r="AU101" s="81">
        <f>IF('C-MNS'!AU101="NS",100,IF('C-MNS'!AU101="N",10,IF('C-MNS'!AU101="c",1,0)))</f>
        <v>0</v>
      </c>
      <c r="AV101" s="81">
        <f>IF('C-MNS'!AV101="NS",100,IF('C-MNS'!AV101="N",10,IF('C-MNS'!AV101="c",1,0)))</f>
        <v>1</v>
      </c>
      <c r="AW101" s="81">
        <f>IF('C-MNS'!AW101="NS",100,IF('C-MNS'!AW101="N",10,IF('C-MNS'!AW101="c",1,0)))</f>
        <v>0</v>
      </c>
      <c r="AX101" s="81">
        <f>IF('C-MNS'!AX101="NS",100,IF('C-MNS'!AX101="N",10,IF('C-MNS'!AX101="c",1,0)))</f>
        <v>0</v>
      </c>
      <c r="AY101" s="81">
        <f>IF('C-MNS'!AY101="NS",100,IF('C-MNS'!AY101="N",10,IF('C-MNS'!AY101="c",1,0)))</f>
        <v>0</v>
      </c>
      <c r="AZ101" s="91">
        <f t="shared" si="3"/>
        <v>1</v>
      </c>
      <c r="BA101" s="91">
        <f t="shared" si="0"/>
        <v>0</v>
      </c>
      <c r="BB101" s="91">
        <f t="shared" si="1"/>
        <v>0</v>
      </c>
      <c r="BC101" s="91">
        <f t="shared" si="2"/>
        <v>1</v>
      </c>
    </row>
    <row r="102" spans="1:55" ht="15.75" customHeight="1">
      <c r="A102" s="525"/>
      <c r="B102" s="457"/>
      <c r="C102" s="521" t="s">
        <v>499</v>
      </c>
      <c r="D102" s="520" t="s">
        <v>500</v>
      </c>
      <c r="E102" s="93" t="s">
        <v>373</v>
      </c>
      <c r="F102" s="27" t="s">
        <v>479</v>
      </c>
      <c r="G102" s="81">
        <f>IF('C-MNS'!G102="NS",100,IF('C-MNS'!G102="N",10,IF('C-MNS'!G102="c",1,0)))</f>
        <v>0</v>
      </c>
      <c r="H102" s="81">
        <f>IF('C-MNS'!H102="NS",100,IF('C-MNS'!H102="N",10,IF('C-MNS'!H102="c",1,0)))</f>
        <v>0</v>
      </c>
      <c r="I102" s="81">
        <f>IF('C-MNS'!I102="NS",100,IF('C-MNS'!I102="N",10,IF('C-MNS'!I102="c",1,0)))</f>
        <v>0</v>
      </c>
      <c r="J102" s="81">
        <f>IF('C-MNS'!J102="NS",100,IF('C-MNS'!J102="N",10,IF('C-MNS'!J102="c",1,0)))</f>
        <v>0</v>
      </c>
      <c r="K102" s="81">
        <f>IF('C-MNS'!K102="NS",100,IF('C-MNS'!K102="N",10,IF('C-MNS'!K102="c",1,0)))</f>
        <v>0</v>
      </c>
      <c r="L102" s="81">
        <f>IF('C-MNS'!L102="NS",100,IF('C-MNS'!L102="N",10,IF('C-MNS'!L102="c",1,0)))</f>
        <v>0</v>
      </c>
      <c r="M102" s="81">
        <f>IF('C-MNS'!M102="NS",100,IF('C-MNS'!M102="N",10,IF('C-MNS'!M102="c",1,0)))</f>
        <v>0</v>
      </c>
      <c r="N102" s="81">
        <f>IF('C-MNS'!N102="NS",100,IF('C-MNS'!N102="N",10,IF('C-MNS'!N102="c",1,0)))</f>
        <v>0</v>
      </c>
      <c r="O102" s="81">
        <f>IF('C-MNS'!O102="NS",100,IF('C-MNS'!O102="N",10,IF('C-MNS'!O102="c",1,0)))</f>
        <v>0</v>
      </c>
      <c r="P102" s="81">
        <f>IF('C-MNS'!P102="NS",100,IF('C-MNS'!P102="N",10,IF('C-MNS'!P102="c",1,0)))</f>
        <v>0</v>
      </c>
      <c r="Q102" s="81">
        <f>IF('C-MNS'!Q102="NS",100,IF('C-MNS'!Q102="N",10,IF('C-MNS'!Q102="c",1,0)))</f>
        <v>0</v>
      </c>
      <c r="R102" s="81">
        <f>IF('C-MNS'!R102="NS",100,IF('C-MNS'!R102="N",10,IF('C-MNS'!R102="c",1,0)))</f>
        <v>0</v>
      </c>
      <c r="S102" s="81">
        <f>IF('C-MNS'!S102="NS",100,IF('C-MNS'!S102="N",10,IF('C-MNS'!S102="c",1,0)))</f>
        <v>0</v>
      </c>
      <c r="T102" s="81">
        <f>IF('C-MNS'!T102="NS",100,IF('C-MNS'!T102="N",10,IF('C-MNS'!T102="c",1,0)))</f>
        <v>0</v>
      </c>
      <c r="U102" s="81">
        <f>IF('C-MNS'!U102="NS",100,IF('C-MNS'!U102="N",10,IF('C-MNS'!U102="c",1,0)))</f>
        <v>0</v>
      </c>
      <c r="V102" s="81">
        <f>IF('C-MNS'!V102="NS",100,IF('C-MNS'!V102="N",10,IF('C-MNS'!V102="c",1,0)))</f>
        <v>0</v>
      </c>
      <c r="W102" s="81">
        <f>IF('C-MNS'!W102="NS",100,IF('C-MNS'!W102="N",10,IF('C-MNS'!W102="c",1,0)))</f>
        <v>0</v>
      </c>
      <c r="X102" s="81">
        <f>IF('C-MNS'!X102="NS",100,IF('C-MNS'!X102="N",10,IF('C-MNS'!X102="c",1,0)))</f>
        <v>0</v>
      </c>
      <c r="Y102" s="81">
        <f>IF('C-MNS'!Y102="NS",100,IF('C-MNS'!Y102="N",10,IF('C-MNS'!Y102="c",1,0)))</f>
        <v>0</v>
      </c>
      <c r="Z102" s="81">
        <f>IF('C-MNS'!Z102="NS",100,IF('C-MNS'!Z102="N",10,IF('C-MNS'!Z102="c",1,0)))</f>
        <v>0</v>
      </c>
      <c r="AA102" s="81">
        <f>IF('C-MNS'!AA102="NS",100,IF('C-MNS'!AA102="N",10,IF('C-MNS'!AA102="c",1,0)))</f>
        <v>0</v>
      </c>
      <c r="AB102" s="81">
        <f>IF('C-MNS'!AB102="NS",100,IF('C-MNS'!AB102="N",10,IF('C-MNS'!AB102="c",1,0)))</f>
        <v>0</v>
      </c>
      <c r="AC102" s="81">
        <f>IF('C-MNS'!AC102="NS",100,IF('C-MNS'!AC102="N",10,IF('C-MNS'!AC102="c",1,0)))</f>
        <v>0</v>
      </c>
      <c r="AD102" s="81">
        <f>IF('C-MNS'!AD102="NS",100,IF('C-MNS'!AD102="N",10,IF('C-MNS'!AD102="c",1,0)))</f>
        <v>0</v>
      </c>
      <c r="AE102" s="81">
        <f>IF('C-MNS'!AE102="NS",100,IF('C-MNS'!AE102="N",10,IF('C-MNS'!AE102="c",1,0)))</f>
        <v>0</v>
      </c>
      <c r="AF102" s="81">
        <f>IF('C-MNS'!AF102="NS",100,IF('C-MNS'!AF102="N",10,IF('C-MNS'!AF102="c",1,0)))</f>
        <v>0</v>
      </c>
      <c r="AG102" s="81">
        <f>IF('C-MNS'!AG102="NS",100,IF('C-MNS'!AG102="N",10,IF('C-MNS'!AG102="c",1,0)))</f>
        <v>0</v>
      </c>
      <c r="AH102" s="81">
        <f>IF('C-MNS'!AH102="NS",100,IF('C-MNS'!AH102="N",10,IF('C-MNS'!AH102="c",1,0)))</f>
        <v>0</v>
      </c>
      <c r="AI102" s="81">
        <f>IF('C-MNS'!AI102="NS",100,IF('C-MNS'!AI102="N",10,IF('C-MNS'!AI102="c",1,0)))</f>
        <v>0</v>
      </c>
      <c r="AJ102" s="81">
        <f>IF('C-MNS'!AJ102="NS",100,IF('C-MNS'!AJ102="N",10,IF('C-MNS'!AJ102="c",1,0)))</f>
        <v>0</v>
      </c>
      <c r="AK102" s="81">
        <f>IF('C-MNS'!AK102="NS",100,IF('C-MNS'!AK102="N",10,IF('C-MNS'!AK102="c",1,0)))</f>
        <v>0</v>
      </c>
      <c r="AL102" s="81">
        <f>IF('C-MNS'!AL102="NS",100,IF('C-MNS'!AL102="N",10,IF('C-MNS'!AL102="c",1,0)))</f>
        <v>0</v>
      </c>
      <c r="AM102" s="81">
        <f>IF('C-MNS'!AM102="NS",100,IF('C-MNS'!AM102="N",10,IF('C-MNS'!AM102="c",1,0)))</f>
        <v>0</v>
      </c>
      <c r="AN102" s="81">
        <f>IF('C-MNS'!AN102="NS",100,IF('C-MNS'!AN102="N",10,IF('C-MNS'!AN102="c",1,0)))</f>
        <v>0</v>
      </c>
      <c r="AO102" s="81">
        <f>IF('C-MNS'!AO102="NS",100,IF('C-MNS'!AO102="N",10,IF('C-MNS'!AO102="c",1,0)))</f>
        <v>0</v>
      </c>
      <c r="AP102" s="81">
        <f>IF('C-MNS'!AP102="NS",100,IF('C-MNS'!AP102="N",10,IF('C-MNS'!AP102="c",1,0)))</f>
        <v>0</v>
      </c>
      <c r="AQ102" s="81">
        <f>IF('C-MNS'!AQ102="NS",100,IF('C-MNS'!AQ102="N",10,IF('C-MNS'!AQ102="c",1,0)))</f>
        <v>0</v>
      </c>
      <c r="AR102" s="81">
        <f>IF('C-MNS'!AR102="NS",100,IF('C-MNS'!AR102="N",10,IF('C-MNS'!AR102="c",1,0)))</f>
        <v>0</v>
      </c>
      <c r="AS102" s="81">
        <f>IF('C-MNS'!AS102="NS",100,IF('C-MNS'!AS102="N",10,IF('C-MNS'!AS102="c",1,0)))</f>
        <v>0</v>
      </c>
      <c r="AT102" s="81">
        <f>IF('C-MNS'!AT102="NS",100,IF('C-MNS'!AT102="N",10,IF('C-MNS'!AT102="c",1,0)))</f>
        <v>0</v>
      </c>
      <c r="AU102" s="81">
        <f>IF('C-MNS'!AU102="NS",100,IF('C-MNS'!AU102="N",10,IF('C-MNS'!AU102="c",1,0)))</f>
        <v>0</v>
      </c>
      <c r="AV102" s="81">
        <f>IF('C-MNS'!AV102="NS",100,IF('C-MNS'!AV102="N",10,IF('C-MNS'!AV102="c",1,0)))</f>
        <v>1</v>
      </c>
      <c r="AW102" s="81">
        <f>IF('C-MNS'!AW102="NS",100,IF('C-MNS'!AW102="N",10,IF('C-MNS'!AW102="c",1,0)))</f>
        <v>0</v>
      </c>
      <c r="AX102" s="81">
        <f>IF('C-MNS'!AX102="NS",100,IF('C-MNS'!AX102="N",10,IF('C-MNS'!AX102="c",1,0)))</f>
        <v>0</v>
      </c>
      <c r="AY102" s="81">
        <f>IF('C-MNS'!AY102="NS",100,IF('C-MNS'!AY102="N",10,IF('C-MNS'!AY102="c",1,0)))</f>
        <v>0</v>
      </c>
      <c r="AZ102" s="91">
        <f t="shared" si="3"/>
        <v>1</v>
      </c>
      <c r="BA102" s="91">
        <f t="shared" si="0"/>
        <v>0</v>
      </c>
      <c r="BB102" s="91">
        <f t="shared" si="1"/>
        <v>0</v>
      </c>
      <c r="BC102" s="91">
        <f t="shared" si="2"/>
        <v>1</v>
      </c>
    </row>
    <row r="103" spans="1:55" ht="15.75" customHeight="1">
      <c r="A103" s="525"/>
      <c r="B103" s="457"/>
      <c r="C103" s="457"/>
      <c r="D103" s="516"/>
      <c r="E103" s="93" t="s">
        <v>375</v>
      </c>
      <c r="F103" s="27" t="s">
        <v>457</v>
      </c>
      <c r="G103" s="81">
        <f>IF('C-MNS'!G103="NS",100,IF('C-MNS'!G103="N",10,IF('C-MNS'!G103="c",1,0)))</f>
        <v>0</v>
      </c>
      <c r="H103" s="81">
        <f>IF('C-MNS'!H103="NS",100,IF('C-MNS'!H103="N",10,IF('C-MNS'!H103="c",1,0)))</f>
        <v>0</v>
      </c>
      <c r="I103" s="81">
        <f>IF('C-MNS'!I103="NS",100,IF('C-MNS'!I103="N",10,IF('C-MNS'!I103="c",1,0)))</f>
        <v>0</v>
      </c>
      <c r="J103" s="81">
        <f>IF('C-MNS'!J103="NS",100,IF('C-MNS'!J103="N",10,IF('C-MNS'!J103="c",1,0)))</f>
        <v>0</v>
      </c>
      <c r="K103" s="81">
        <f>IF('C-MNS'!K103="NS",100,IF('C-MNS'!K103="N",10,IF('C-MNS'!K103="c",1,0)))</f>
        <v>0</v>
      </c>
      <c r="L103" s="81">
        <f>IF('C-MNS'!L103="NS",100,IF('C-MNS'!L103="N",10,IF('C-MNS'!L103="c",1,0)))</f>
        <v>0</v>
      </c>
      <c r="M103" s="81">
        <f>IF('C-MNS'!M103="NS",100,IF('C-MNS'!M103="N",10,IF('C-MNS'!M103="c",1,0)))</f>
        <v>0</v>
      </c>
      <c r="N103" s="81">
        <f>IF('C-MNS'!N103="NS",100,IF('C-MNS'!N103="N",10,IF('C-MNS'!N103="c",1,0)))</f>
        <v>0</v>
      </c>
      <c r="O103" s="81">
        <f>IF('C-MNS'!O103="NS",100,IF('C-MNS'!O103="N",10,IF('C-MNS'!O103="c",1,0)))</f>
        <v>0</v>
      </c>
      <c r="P103" s="81">
        <f>IF('C-MNS'!P103="NS",100,IF('C-MNS'!P103="N",10,IF('C-MNS'!P103="c",1,0)))</f>
        <v>0</v>
      </c>
      <c r="Q103" s="81">
        <f>IF('C-MNS'!Q103="NS",100,IF('C-MNS'!Q103="N",10,IF('C-MNS'!Q103="c",1,0)))</f>
        <v>0</v>
      </c>
      <c r="R103" s="81">
        <f>IF('C-MNS'!R103="NS",100,IF('C-MNS'!R103="N",10,IF('C-MNS'!R103="c",1,0)))</f>
        <v>0</v>
      </c>
      <c r="S103" s="81">
        <f>IF('C-MNS'!S103="NS",100,IF('C-MNS'!S103="N",10,IF('C-MNS'!S103="c",1,0)))</f>
        <v>0</v>
      </c>
      <c r="T103" s="81">
        <f>IF('C-MNS'!T103="NS",100,IF('C-MNS'!T103="N",10,IF('C-MNS'!T103="c",1,0)))</f>
        <v>0</v>
      </c>
      <c r="U103" s="81">
        <f>IF('C-MNS'!U103="NS",100,IF('C-MNS'!U103="N",10,IF('C-MNS'!U103="c",1,0)))</f>
        <v>0</v>
      </c>
      <c r="V103" s="81">
        <f>IF('C-MNS'!V103="NS",100,IF('C-MNS'!V103="N",10,IF('C-MNS'!V103="c",1,0)))</f>
        <v>0</v>
      </c>
      <c r="W103" s="81">
        <f>IF('C-MNS'!W103="NS",100,IF('C-MNS'!W103="N",10,IF('C-MNS'!W103="c",1,0)))</f>
        <v>0</v>
      </c>
      <c r="X103" s="81">
        <f>IF('C-MNS'!X103="NS",100,IF('C-MNS'!X103="N",10,IF('C-MNS'!X103="c",1,0)))</f>
        <v>0</v>
      </c>
      <c r="Y103" s="81">
        <f>IF('C-MNS'!Y103="NS",100,IF('C-MNS'!Y103="N",10,IF('C-MNS'!Y103="c",1,0)))</f>
        <v>0</v>
      </c>
      <c r="Z103" s="81">
        <f>IF('C-MNS'!Z103="NS",100,IF('C-MNS'!Z103="N",10,IF('C-MNS'!Z103="c",1,0)))</f>
        <v>0</v>
      </c>
      <c r="AA103" s="81">
        <f>IF('C-MNS'!AA103="NS",100,IF('C-MNS'!AA103="N",10,IF('C-MNS'!AA103="c",1,0)))</f>
        <v>0</v>
      </c>
      <c r="AB103" s="81">
        <f>IF('C-MNS'!AB103="NS",100,IF('C-MNS'!AB103="N",10,IF('C-MNS'!AB103="c",1,0)))</f>
        <v>0</v>
      </c>
      <c r="AC103" s="81">
        <f>IF('C-MNS'!AC103="NS",100,IF('C-MNS'!AC103="N",10,IF('C-MNS'!AC103="c",1,0)))</f>
        <v>0</v>
      </c>
      <c r="AD103" s="81">
        <f>IF('C-MNS'!AD103="NS",100,IF('C-MNS'!AD103="N",10,IF('C-MNS'!AD103="c",1,0)))</f>
        <v>0</v>
      </c>
      <c r="AE103" s="81">
        <f>IF('C-MNS'!AE103="NS",100,IF('C-MNS'!AE103="N",10,IF('C-MNS'!AE103="c",1,0)))</f>
        <v>0</v>
      </c>
      <c r="AF103" s="81">
        <f>IF('C-MNS'!AF103="NS",100,IF('C-MNS'!AF103="N",10,IF('C-MNS'!AF103="c",1,0)))</f>
        <v>0</v>
      </c>
      <c r="AG103" s="81">
        <f>IF('C-MNS'!AG103="NS",100,IF('C-MNS'!AG103="N",10,IF('C-MNS'!AG103="c",1,0)))</f>
        <v>0</v>
      </c>
      <c r="AH103" s="81">
        <f>IF('C-MNS'!AH103="NS",100,IF('C-MNS'!AH103="N",10,IF('C-MNS'!AH103="c",1,0)))</f>
        <v>0</v>
      </c>
      <c r="AI103" s="81">
        <f>IF('C-MNS'!AI103="NS",100,IF('C-MNS'!AI103="N",10,IF('C-MNS'!AI103="c",1,0)))</f>
        <v>0</v>
      </c>
      <c r="AJ103" s="81">
        <f>IF('C-MNS'!AJ103="NS",100,IF('C-MNS'!AJ103="N",10,IF('C-MNS'!AJ103="c",1,0)))</f>
        <v>0</v>
      </c>
      <c r="AK103" s="81">
        <f>IF('C-MNS'!AK103="NS",100,IF('C-MNS'!AK103="N",10,IF('C-MNS'!AK103="c",1,0)))</f>
        <v>0</v>
      </c>
      <c r="AL103" s="81">
        <f>IF('C-MNS'!AL103="NS",100,IF('C-MNS'!AL103="N",10,IF('C-MNS'!AL103="c",1,0)))</f>
        <v>0</v>
      </c>
      <c r="AM103" s="81">
        <f>IF('C-MNS'!AM103="NS",100,IF('C-MNS'!AM103="N",10,IF('C-MNS'!AM103="c",1,0)))</f>
        <v>0</v>
      </c>
      <c r="AN103" s="81">
        <f>IF('C-MNS'!AN103="NS",100,IF('C-MNS'!AN103="N",10,IF('C-MNS'!AN103="c",1,0)))</f>
        <v>0</v>
      </c>
      <c r="AO103" s="81">
        <f>IF('C-MNS'!AO103="NS",100,IF('C-MNS'!AO103="N",10,IF('C-MNS'!AO103="c",1,0)))</f>
        <v>0</v>
      </c>
      <c r="AP103" s="81">
        <f>IF('C-MNS'!AP103="NS",100,IF('C-MNS'!AP103="N",10,IF('C-MNS'!AP103="c",1,0)))</f>
        <v>0</v>
      </c>
      <c r="AQ103" s="81">
        <f>IF('C-MNS'!AQ103="NS",100,IF('C-MNS'!AQ103="N",10,IF('C-MNS'!AQ103="c",1,0)))</f>
        <v>0</v>
      </c>
      <c r="AR103" s="81">
        <f>IF('C-MNS'!AR103="NS",100,IF('C-MNS'!AR103="N",10,IF('C-MNS'!AR103="c",1,0)))</f>
        <v>0</v>
      </c>
      <c r="AS103" s="81">
        <f>IF('C-MNS'!AS103="NS",100,IF('C-MNS'!AS103="N",10,IF('C-MNS'!AS103="c",1,0)))</f>
        <v>0</v>
      </c>
      <c r="AT103" s="81">
        <f>IF('C-MNS'!AT103="NS",100,IF('C-MNS'!AT103="N",10,IF('C-MNS'!AT103="c",1,0)))</f>
        <v>0</v>
      </c>
      <c r="AU103" s="81">
        <f>IF('C-MNS'!AU103="NS",100,IF('C-MNS'!AU103="N",10,IF('C-MNS'!AU103="c",1,0)))</f>
        <v>0</v>
      </c>
      <c r="AV103" s="81">
        <f>IF('C-MNS'!AV103="NS",100,IF('C-MNS'!AV103="N",10,IF('C-MNS'!AV103="c",1,0)))</f>
        <v>1</v>
      </c>
      <c r="AW103" s="81">
        <f>IF('C-MNS'!AW103="NS",100,IF('C-MNS'!AW103="N",10,IF('C-MNS'!AW103="c",1,0)))</f>
        <v>0</v>
      </c>
      <c r="AX103" s="81">
        <f>IF('C-MNS'!AX103="NS",100,IF('C-MNS'!AX103="N",10,IF('C-MNS'!AX103="c",1,0)))</f>
        <v>0</v>
      </c>
      <c r="AY103" s="81">
        <f>IF('C-MNS'!AY103="NS",100,IF('C-MNS'!AY103="N",10,IF('C-MNS'!AY103="c",1,0)))</f>
        <v>0</v>
      </c>
      <c r="AZ103" s="91">
        <f t="shared" si="3"/>
        <v>1</v>
      </c>
      <c r="BA103" s="91">
        <f t="shared" si="0"/>
        <v>0</v>
      </c>
      <c r="BB103" s="91">
        <f t="shared" si="1"/>
        <v>0</v>
      </c>
      <c r="BC103" s="91">
        <f t="shared" si="2"/>
        <v>1</v>
      </c>
    </row>
    <row r="104" spans="1:55" ht="15.75" customHeight="1">
      <c r="A104" s="525"/>
      <c r="B104" s="458"/>
      <c r="C104" s="458"/>
      <c r="D104" s="519"/>
      <c r="E104" s="96" t="s">
        <v>377</v>
      </c>
      <c r="F104" s="23" t="s">
        <v>458</v>
      </c>
      <c r="G104" s="81">
        <f>IF('C-MNS'!G104="NS",100,IF('C-MNS'!G104="N",10,IF('C-MNS'!G104="c",1,0)))</f>
        <v>0</v>
      </c>
      <c r="H104" s="81">
        <f>IF('C-MNS'!H104="NS",100,IF('C-MNS'!H104="N",10,IF('C-MNS'!H104="c",1,0)))</f>
        <v>0</v>
      </c>
      <c r="I104" s="81">
        <f>IF('C-MNS'!I104="NS",100,IF('C-MNS'!I104="N",10,IF('C-MNS'!I104="c",1,0)))</f>
        <v>0</v>
      </c>
      <c r="J104" s="81">
        <f>IF('C-MNS'!J104="NS",100,IF('C-MNS'!J104="N",10,IF('C-MNS'!J104="c",1,0)))</f>
        <v>0</v>
      </c>
      <c r="K104" s="81">
        <f>IF('C-MNS'!K104="NS",100,IF('C-MNS'!K104="N",10,IF('C-MNS'!K104="c",1,0)))</f>
        <v>0</v>
      </c>
      <c r="L104" s="81">
        <f>IF('C-MNS'!L104="NS",100,IF('C-MNS'!L104="N",10,IF('C-MNS'!L104="c",1,0)))</f>
        <v>0</v>
      </c>
      <c r="M104" s="81">
        <f>IF('C-MNS'!M104="NS",100,IF('C-MNS'!M104="N",10,IF('C-MNS'!M104="c",1,0)))</f>
        <v>0</v>
      </c>
      <c r="N104" s="81">
        <f>IF('C-MNS'!N104="NS",100,IF('C-MNS'!N104="N",10,IF('C-MNS'!N104="c",1,0)))</f>
        <v>0</v>
      </c>
      <c r="O104" s="81">
        <f>IF('C-MNS'!O104="NS",100,IF('C-MNS'!O104="N",10,IF('C-MNS'!O104="c",1,0)))</f>
        <v>0</v>
      </c>
      <c r="P104" s="81">
        <f>IF('C-MNS'!P104="NS",100,IF('C-MNS'!P104="N",10,IF('C-MNS'!P104="c",1,0)))</f>
        <v>0</v>
      </c>
      <c r="Q104" s="81">
        <f>IF('C-MNS'!Q104="NS",100,IF('C-MNS'!Q104="N",10,IF('C-MNS'!Q104="c",1,0)))</f>
        <v>0</v>
      </c>
      <c r="R104" s="81">
        <f>IF('C-MNS'!R104="NS",100,IF('C-MNS'!R104="N",10,IF('C-MNS'!R104="c",1,0)))</f>
        <v>0</v>
      </c>
      <c r="S104" s="81">
        <f>IF('C-MNS'!S104="NS",100,IF('C-MNS'!S104="N",10,IF('C-MNS'!S104="c",1,0)))</f>
        <v>0</v>
      </c>
      <c r="T104" s="81">
        <f>IF('C-MNS'!T104="NS",100,IF('C-MNS'!T104="N",10,IF('C-MNS'!T104="c",1,0)))</f>
        <v>0</v>
      </c>
      <c r="U104" s="81">
        <f>IF('C-MNS'!U104="NS",100,IF('C-MNS'!U104="N",10,IF('C-MNS'!U104="c",1,0)))</f>
        <v>0</v>
      </c>
      <c r="V104" s="81">
        <f>IF('C-MNS'!V104="NS",100,IF('C-MNS'!V104="N",10,IF('C-MNS'!V104="c",1,0)))</f>
        <v>0</v>
      </c>
      <c r="W104" s="81">
        <f>IF('C-MNS'!W104="NS",100,IF('C-MNS'!W104="N",10,IF('C-MNS'!W104="c",1,0)))</f>
        <v>0</v>
      </c>
      <c r="X104" s="81">
        <f>IF('C-MNS'!X104="NS",100,IF('C-MNS'!X104="N",10,IF('C-MNS'!X104="c",1,0)))</f>
        <v>0</v>
      </c>
      <c r="Y104" s="81">
        <f>IF('C-MNS'!Y104="NS",100,IF('C-MNS'!Y104="N",10,IF('C-MNS'!Y104="c",1,0)))</f>
        <v>0</v>
      </c>
      <c r="Z104" s="81">
        <f>IF('C-MNS'!Z104="NS",100,IF('C-MNS'!Z104="N",10,IF('C-MNS'!Z104="c",1,0)))</f>
        <v>0</v>
      </c>
      <c r="AA104" s="81">
        <f>IF('C-MNS'!AA104="NS",100,IF('C-MNS'!AA104="N",10,IF('C-MNS'!AA104="c",1,0)))</f>
        <v>0</v>
      </c>
      <c r="AB104" s="81">
        <f>IF('C-MNS'!AB104="NS",100,IF('C-MNS'!AB104="N",10,IF('C-MNS'!AB104="c",1,0)))</f>
        <v>0</v>
      </c>
      <c r="AC104" s="81">
        <f>IF('C-MNS'!AC104="NS",100,IF('C-MNS'!AC104="N",10,IF('C-MNS'!AC104="c",1,0)))</f>
        <v>0</v>
      </c>
      <c r="AD104" s="81">
        <f>IF('C-MNS'!AD104="NS",100,IF('C-MNS'!AD104="N",10,IF('C-MNS'!AD104="c",1,0)))</f>
        <v>0</v>
      </c>
      <c r="AE104" s="81">
        <f>IF('C-MNS'!AE104="NS",100,IF('C-MNS'!AE104="N",10,IF('C-MNS'!AE104="c",1,0)))</f>
        <v>0</v>
      </c>
      <c r="AF104" s="81">
        <f>IF('C-MNS'!AF104="NS",100,IF('C-MNS'!AF104="N",10,IF('C-MNS'!AF104="c",1,0)))</f>
        <v>0</v>
      </c>
      <c r="AG104" s="81">
        <f>IF('C-MNS'!AG104="NS",100,IF('C-MNS'!AG104="N",10,IF('C-MNS'!AG104="c",1,0)))</f>
        <v>0</v>
      </c>
      <c r="AH104" s="81">
        <f>IF('C-MNS'!AH104="NS",100,IF('C-MNS'!AH104="N",10,IF('C-MNS'!AH104="c",1,0)))</f>
        <v>0</v>
      </c>
      <c r="AI104" s="81">
        <f>IF('C-MNS'!AI104="NS",100,IF('C-MNS'!AI104="N",10,IF('C-MNS'!AI104="c",1,0)))</f>
        <v>0</v>
      </c>
      <c r="AJ104" s="81">
        <f>IF('C-MNS'!AJ104="NS",100,IF('C-MNS'!AJ104="N",10,IF('C-MNS'!AJ104="c",1,0)))</f>
        <v>0</v>
      </c>
      <c r="AK104" s="81">
        <f>IF('C-MNS'!AK104="NS",100,IF('C-MNS'!AK104="N",10,IF('C-MNS'!AK104="c",1,0)))</f>
        <v>0</v>
      </c>
      <c r="AL104" s="81">
        <f>IF('C-MNS'!AL104="NS",100,IF('C-MNS'!AL104="N",10,IF('C-MNS'!AL104="c",1,0)))</f>
        <v>0</v>
      </c>
      <c r="AM104" s="81">
        <f>IF('C-MNS'!AM104="NS",100,IF('C-MNS'!AM104="N",10,IF('C-MNS'!AM104="c",1,0)))</f>
        <v>0</v>
      </c>
      <c r="AN104" s="81">
        <f>IF('C-MNS'!AN104="NS",100,IF('C-MNS'!AN104="N",10,IF('C-MNS'!AN104="c",1,0)))</f>
        <v>0</v>
      </c>
      <c r="AO104" s="81">
        <f>IF('C-MNS'!AO104="NS",100,IF('C-MNS'!AO104="N",10,IF('C-MNS'!AO104="c",1,0)))</f>
        <v>0</v>
      </c>
      <c r="AP104" s="81">
        <f>IF('C-MNS'!AP104="NS",100,IF('C-MNS'!AP104="N",10,IF('C-MNS'!AP104="c",1,0)))</f>
        <v>0</v>
      </c>
      <c r="AQ104" s="81">
        <f>IF('C-MNS'!AQ104="NS",100,IF('C-MNS'!AQ104="N",10,IF('C-MNS'!AQ104="c",1,0)))</f>
        <v>0</v>
      </c>
      <c r="AR104" s="81">
        <f>IF('C-MNS'!AR104="NS",100,IF('C-MNS'!AR104="N",10,IF('C-MNS'!AR104="c",1,0)))</f>
        <v>0</v>
      </c>
      <c r="AS104" s="81">
        <f>IF('C-MNS'!AS104="NS",100,IF('C-MNS'!AS104="N",10,IF('C-MNS'!AS104="c",1,0)))</f>
        <v>0</v>
      </c>
      <c r="AT104" s="81">
        <f>IF('C-MNS'!AT104="NS",100,IF('C-MNS'!AT104="N",10,IF('C-MNS'!AT104="c",1,0)))</f>
        <v>0</v>
      </c>
      <c r="AU104" s="81">
        <f>IF('C-MNS'!AU104="NS",100,IF('C-MNS'!AU104="N",10,IF('C-MNS'!AU104="c",1,0)))</f>
        <v>0</v>
      </c>
      <c r="AV104" s="81">
        <f>IF('C-MNS'!AV104="NS",100,IF('C-MNS'!AV104="N",10,IF('C-MNS'!AV104="c",1,0)))</f>
        <v>1</v>
      </c>
      <c r="AW104" s="81">
        <f>IF('C-MNS'!AW104="NS",100,IF('C-MNS'!AW104="N",10,IF('C-MNS'!AW104="c",1,0)))</f>
        <v>0</v>
      </c>
      <c r="AX104" s="81">
        <f>IF('C-MNS'!AX104="NS",100,IF('C-MNS'!AX104="N",10,IF('C-MNS'!AX104="c",1,0)))</f>
        <v>0</v>
      </c>
      <c r="AY104" s="81">
        <f>IF('C-MNS'!AY104="NS",100,IF('C-MNS'!AY104="N",10,IF('C-MNS'!AY104="c",1,0)))</f>
        <v>0</v>
      </c>
      <c r="AZ104" s="91">
        <f t="shared" si="3"/>
        <v>1</v>
      </c>
      <c r="BA104" s="91">
        <f t="shared" si="0"/>
        <v>0</v>
      </c>
      <c r="BB104" s="91">
        <f t="shared" si="1"/>
        <v>0</v>
      </c>
      <c r="BC104" s="91">
        <f t="shared" si="2"/>
        <v>1</v>
      </c>
    </row>
    <row r="105" spans="1:55" ht="15.75" customHeight="1">
      <c r="A105" s="525"/>
      <c r="B105" s="521" t="s">
        <v>343</v>
      </c>
      <c r="C105" s="521" t="s">
        <v>501</v>
      </c>
      <c r="D105" s="520" t="s">
        <v>170</v>
      </c>
      <c r="E105" s="93" t="s">
        <v>373</v>
      </c>
      <c r="F105" s="27" t="s">
        <v>502</v>
      </c>
      <c r="G105" s="81">
        <f>IF('C-MNS'!G105="NS",100,IF('C-MNS'!G105="N",10,IF('C-MNS'!G105="c",1,0)))</f>
        <v>0</v>
      </c>
      <c r="H105" s="81">
        <f>IF('C-MNS'!H105="NS",100,IF('C-MNS'!H105="N",10,IF('C-MNS'!H105="c",1,0)))</f>
        <v>0</v>
      </c>
      <c r="I105" s="81">
        <f>IF('C-MNS'!I105="NS",100,IF('C-MNS'!I105="N",10,IF('C-MNS'!I105="c",1,0)))</f>
        <v>0</v>
      </c>
      <c r="J105" s="81">
        <f>IF('C-MNS'!J105="NS",100,IF('C-MNS'!J105="N",10,IF('C-MNS'!J105="c",1,0)))</f>
        <v>0</v>
      </c>
      <c r="K105" s="81">
        <f>IF('C-MNS'!K105="NS",100,IF('C-MNS'!K105="N",10,IF('C-MNS'!K105="c",1,0)))</f>
        <v>0</v>
      </c>
      <c r="L105" s="81">
        <f>IF('C-MNS'!L105="NS",100,IF('C-MNS'!L105="N",10,IF('C-MNS'!L105="c",1,0)))</f>
        <v>0</v>
      </c>
      <c r="M105" s="81">
        <f>IF('C-MNS'!M105="NS",100,IF('C-MNS'!M105="N",10,IF('C-MNS'!M105="c",1,0)))</f>
        <v>0</v>
      </c>
      <c r="N105" s="81">
        <f>IF('C-MNS'!N105="NS",100,IF('C-MNS'!N105="N",10,IF('C-MNS'!N105="c",1,0)))</f>
        <v>0</v>
      </c>
      <c r="O105" s="81">
        <f>IF('C-MNS'!O105="NS",100,IF('C-MNS'!O105="N",10,IF('C-MNS'!O105="c",1,0)))</f>
        <v>0</v>
      </c>
      <c r="P105" s="81">
        <f>IF('C-MNS'!P105="NS",100,IF('C-MNS'!P105="N",10,IF('C-MNS'!P105="c",1,0)))</f>
        <v>0</v>
      </c>
      <c r="Q105" s="81">
        <f>IF('C-MNS'!Q105="NS",100,IF('C-MNS'!Q105="N",10,IF('C-MNS'!Q105="c",1,0)))</f>
        <v>0</v>
      </c>
      <c r="R105" s="81">
        <f>IF('C-MNS'!R105="NS",100,IF('C-MNS'!R105="N",10,IF('C-MNS'!R105="c",1,0)))</f>
        <v>0</v>
      </c>
      <c r="S105" s="81">
        <f>IF('C-MNS'!S105="NS",100,IF('C-MNS'!S105="N",10,IF('C-MNS'!S105="c",1,0)))</f>
        <v>0</v>
      </c>
      <c r="T105" s="81">
        <f>IF('C-MNS'!T105="NS",100,IF('C-MNS'!T105="N",10,IF('C-MNS'!T105="c",1,0)))</f>
        <v>0</v>
      </c>
      <c r="U105" s="81">
        <f>IF('C-MNS'!U105="NS",100,IF('C-MNS'!U105="N",10,IF('C-MNS'!U105="c",1,0)))</f>
        <v>0</v>
      </c>
      <c r="V105" s="81">
        <f>IF('C-MNS'!V105="NS",100,IF('C-MNS'!V105="N",10,IF('C-MNS'!V105="c",1,0)))</f>
        <v>0</v>
      </c>
      <c r="W105" s="81">
        <f>IF('C-MNS'!W105="NS",100,IF('C-MNS'!W105="N",10,IF('C-MNS'!W105="c",1,0)))</f>
        <v>0</v>
      </c>
      <c r="X105" s="81">
        <f>IF('C-MNS'!X105="NS",100,IF('C-MNS'!X105="N",10,IF('C-MNS'!X105="c",1,0)))</f>
        <v>0</v>
      </c>
      <c r="Y105" s="81">
        <f>IF('C-MNS'!Y105="NS",100,IF('C-MNS'!Y105="N",10,IF('C-MNS'!Y105="c",1,0)))</f>
        <v>0</v>
      </c>
      <c r="Z105" s="81">
        <f>IF('C-MNS'!Z105="NS",100,IF('C-MNS'!Z105="N",10,IF('C-MNS'!Z105="c",1,0)))</f>
        <v>0</v>
      </c>
      <c r="AA105" s="81">
        <f>IF('C-MNS'!AA105="NS",100,IF('C-MNS'!AA105="N",10,IF('C-MNS'!AA105="c",1,0)))</f>
        <v>0</v>
      </c>
      <c r="AB105" s="81">
        <f>IF('C-MNS'!AB105="NS",100,IF('C-MNS'!AB105="N",10,IF('C-MNS'!AB105="c",1,0)))</f>
        <v>0</v>
      </c>
      <c r="AC105" s="81">
        <f>IF('C-MNS'!AC105="NS",100,IF('C-MNS'!AC105="N",10,IF('C-MNS'!AC105="c",1,0)))</f>
        <v>0</v>
      </c>
      <c r="AD105" s="81">
        <f>IF('C-MNS'!AD105="NS",100,IF('C-MNS'!AD105="N",10,IF('C-MNS'!AD105="c",1,0)))</f>
        <v>0</v>
      </c>
      <c r="AE105" s="81">
        <f>IF('C-MNS'!AE105="NS",100,IF('C-MNS'!AE105="N",10,IF('C-MNS'!AE105="c",1,0)))</f>
        <v>0</v>
      </c>
      <c r="AF105" s="81">
        <f>IF('C-MNS'!AF105="NS",100,IF('C-MNS'!AF105="N",10,IF('C-MNS'!AF105="c",1,0)))</f>
        <v>0</v>
      </c>
      <c r="AG105" s="81">
        <f>IF('C-MNS'!AG105="NS",100,IF('C-MNS'!AG105="N",10,IF('C-MNS'!AG105="c",1,0)))</f>
        <v>0</v>
      </c>
      <c r="AH105" s="81">
        <f>IF('C-MNS'!AH105="NS",100,IF('C-MNS'!AH105="N",10,IF('C-MNS'!AH105="c",1,0)))</f>
        <v>0</v>
      </c>
      <c r="AI105" s="81">
        <f>IF('C-MNS'!AI105="NS",100,IF('C-MNS'!AI105="N",10,IF('C-MNS'!AI105="c",1,0)))</f>
        <v>0</v>
      </c>
      <c r="AJ105" s="81">
        <f>IF('C-MNS'!AJ105="NS",100,IF('C-MNS'!AJ105="N",10,IF('C-MNS'!AJ105="c",1,0)))</f>
        <v>0</v>
      </c>
      <c r="AK105" s="81">
        <f>IF('C-MNS'!AK105="NS",100,IF('C-MNS'!AK105="N",10,IF('C-MNS'!AK105="c",1,0)))</f>
        <v>0</v>
      </c>
      <c r="AL105" s="81">
        <f>IF('C-MNS'!AL105="NS",100,IF('C-MNS'!AL105="N",10,IF('C-MNS'!AL105="c",1,0)))</f>
        <v>0</v>
      </c>
      <c r="AM105" s="81">
        <f>IF('C-MNS'!AM105="NS",100,IF('C-MNS'!AM105="N",10,IF('C-MNS'!AM105="c",1,0)))</f>
        <v>0</v>
      </c>
      <c r="AN105" s="81">
        <f>IF('C-MNS'!AN105="NS",100,IF('C-MNS'!AN105="N",10,IF('C-MNS'!AN105="c",1,0)))</f>
        <v>0</v>
      </c>
      <c r="AO105" s="81">
        <f>IF('C-MNS'!AO105="NS",100,IF('C-MNS'!AO105="N",10,IF('C-MNS'!AO105="c",1,0)))</f>
        <v>0</v>
      </c>
      <c r="AP105" s="81">
        <f>IF('C-MNS'!AP105="NS",100,IF('C-MNS'!AP105="N",10,IF('C-MNS'!AP105="c",1,0)))</f>
        <v>0</v>
      </c>
      <c r="AQ105" s="81">
        <f>IF('C-MNS'!AQ105="NS",100,IF('C-MNS'!AQ105="N",10,IF('C-MNS'!AQ105="c",1,0)))</f>
        <v>0</v>
      </c>
      <c r="AR105" s="81">
        <f>IF('C-MNS'!AR105="NS",100,IF('C-MNS'!AR105="N",10,IF('C-MNS'!AR105="c",1,0)))</f>
        <v>1</v>
      </c>
      <c r="AS105" s="81">
        <f>IF('C-MNS'!AS105="NS",100,IF('C-MNS'!AS105="N",10,IF('C-MNS'!AS105="c",1,0)))</f>
        <v>0</v>
      </c>
      <c r="AT105" s="81">
        <f>IF('C-MNS'!AT105="NS",100,IF('C-MNS'!AT105="N",10,IF('C-MNS'!AT105="c",1,0)))</f>
        <v>0</v>
      </c>
      <c r="AU105" s="81">
        <f>IF('C-MNS'!AU105="NS",100,IF('C-MNS'!AU105="N",10,IF('C-MNS'!AU105="c",1,0)))</f>
        <v>0</v>
      </c>
      <c r="AV105" s="81">
        <f>IF('C-MNS'!AV105="NS",100,IF('C-MNS'!AV105="N",10,IF('C-MNS'!AV105="c",1,0)))</f>
        <v>0</v>
      </c>
      <c r="AW105" s="81">
        <f>IF('C-MNS'!AW105="NS",100,IF('C-MNS'!AW105="N",10,IF('C-MNS'!AW105="c",1,0)))</f>
        <v>0</v>
      </c>
      <c r="AX105" s="81">
        <f>IF('C-MNS'!AX105="NS",100,IF('C-MNS'!AX105="N",10,IF('C-MNS'!AX105="c",1,0)))</f>
        <v>0</v>
      </c>
      <c r="AY105" s="81">
        <f>IF('C-MNS'!AY105="NS",100,IF('C-MNS'!AY105="N",10,IF('C-MNS'!AY105="c",1,0)))</f>
        <v>0</v>
      </c>
      <c r="AZ105" s="91">
        <f t="shared" si="3"/>
        <v>1</v>
      </c>
      <c r="BA105" s="91">
        <f t="shared" si="0"/>
        <v>0</v>
      </c>
      <c r="BB105" s="91">
        <f t="shared" si="1"/>
        <v>0</v>
      </c>
      <c r="BC105" s="91">
        <f t="shared" si="2"/>
        <v>1</v>
      </c>
    </row>
    <row r="106" spans="1:55" ht="15.75" customHeight="1">
      <c r="A106" s="525"/>
      <c r="B106" s="457"/>
      <c r="C106" s="457"/>
      <c r="D106" s="516"/>
      <c r="E106" s="93" t="s">
        <v>375</v>
      </c>
      <c r="F106" s="27" t="s">
        <v>503</v>
      </c>
      <c r="G106" s="81">
        <f>IF('C-MNS'!G106="NS",100,IF('C-MNS'!G106="N",10,IF('C-MNS'!G106="c",1,0)))</f>
        <v>0</v>
      </c>
      <c r="H106" s="81">
        <f>IF('C-MNS'!H106="NS",100,IF('C-MNS'!H106="N",10,IF('C-MNS'!H106="c",1,0)))</f>
        <v>0</v>
      </c>
      <c r="I106" s="81">
        <f>IF('C-MNS'!I106="NS",100,IF('C-MNS'!I106="N",10,IF('C-MNS'!I106="c",1,0)))</f>
        <v>0</v>
      </c>
      <c r="J106" s="81">
        <f>IF('C-MNS'!J106="NS",100,IF('C-MNS'!J106="N",10,IF('C-MNS'!J106="c",1,0)))</f>
        <v>0</v>
      </c>
      <c r="K106" s="81">
        <f>IF('C-MNS'!K106="NS",100,IF('C-MNS'!K106="N",10,IF('C-MNS'!K106="c",1,0)))</f>
        <v>0</v>
      </c>
      <c r="L106" s="81">
        <f>IF('C-MNS'!L106="NS",100,IF('C-MNS'!L106="N",10,IF('C-MNS'!L106="c",1,0)))</f>
        <v>0</v>
      </c>
      <c r="M106" s="81">
        <f>IF('C-MNS'!M106="NS",100,IF('C-MNS'!M106="N",10,IF('C-MNS'!M106="c",1,0)))</f>
        <v>0</v>
      </c>
      <c r="N106" s="81">
        <f>IF('C-MNS'!N106="NS",100,IF('C-MNS'!N106="N",10,IF('C-MNS'!N106="c",1,0)))</f>
        <v>0</v>
      </c>
      <c r="O106" s="81">
        <f>IF('C-MNS'!O106="NS",100,IF('C-MNS'!O106="N",10,IF('C-MNS'!O106="c",1,0)))</f>
        <v>0</v>
      </c>
      <c r="P106" s="81">
        <f>IF('C-MNS'!P106="NS",100,IF('C-MNS'!P106="N",10,IF('C-MNS'!P106="c",1,0)))</f>
        <v>0</v>
      </c>
      <c r="Q106" s="81">
        <f>IF('C-MNS'!Q106="NS",100,IF('C-MNS'!Q106="N",10,IF('C-MNS'!Q106="c",1,0)))</f>
        <v>0</v>
      </c>
      <c r="R106" s="81">
        <f>IF('C-MNS'!R106="NS",100,IF('C-MNS'!R106="N",10,IF('C-MNS'!R106="c",1,0)))</f>
        <v>0</v>
      </c>
      <c r="S106" s="81">
        <f>IF('C-MNS'!S106="NS",100,IF('C-MNS'!S106="N",10,IF('C-MNS'!S106="c",1,0)))</f>
        <v>0</v>
      </c>
      <c r="T106" s="81">
        <f>IF('C-MNS'!T106="NS",100,IF('C-MNS'!T106="N",10,IF('C-MNS'!T106="c",1,0)))</f>
        <v>0</v>
      </c>
      <c r="U106" s="81">
        <f>IF('C-MNS'!U106="NS",100,IF('C-MNS'!U106="N",10,IF('C-MNS'!U106="c",1,0)))</f>
        <v>0</v>
      </c>
      <c r="V106" s="81">
        <f>IF('C-MNS'!V106="NS",100,IF('C-MNS'!V106="N",10,IF('C-MNS'!V106="c",1,0)))</f>
        <v>0</v>
      </c>
      <c r="W106" s="81">
        <f>IF('C-MNS'!W106="NS",100,IF('C-MNS'!W106="N",10,IF('C-MNS'!W106="c",1,0)))</f>
        <v>0</v>
      </c>
      <c r="X106" s="81">
        <f>IF('C-MNS'!X106="NS",100,IF('C-MNS'!X106="N",10,IF('C-MNS'!X106="c",1,0)))</f>
        <v>0</v>
      </c>
      <c r="Y106" s="81">
        <f>IF('C-MNS'!Y106="NS",100,IF('C-MNS'!Y106="N",10,IF('C-MNS'!Y106="c",1,0)))</f>
        <v>0</v>
      </c>
      <c r="Z106" s="81">
        <f>IF('C-MNS'!Z106="NS",100,IF('C-MNS'!Z106="N",10,IF('C-MNS'!Z106="c",1,0)))</f>
        <v>0</v>
      </c>
      <c r="AA106" s="81">
        <f>IF('C-MNS'!AA106="NS",100,IF('C-MNS'!AA106="N",10,IF('C-MNS'!AA106="c",1,0)))</f>
        <v>0</v>
      </c>
      <c r="AB106" s="81">
        <f>IF('C-MNS'!AB106="NS",100,IF('C-MNS'!AB106="N",10,IF('C-MNS'!AB106="c",1,0)))</f>
        <v>0</v>
      </c>
      <c r="AC106" s="81">
        <f>IF('C-MNS'!AC106="NS",100,IF('C-MNS'!AC106="N",10,IF('C-MNS'!AC106="c",1,0)))</f>
        <v>0</v>
      </c>
      <c r="AD106" s="81">
        <f>IF('C-MNS'!AD106="NS",100,IF('C-MNS'!AD106="N",10,IF('C-MNS'!AD106="c",1,0)))</f>
        <v>0</v>
      </c>
      <c r="AE106" s="81">
        <f>IF('C-MNS'!AE106="NS",100,IF('C-MNS'!AE106="N",10,IF('C-MNS'!AE106="c",1,0)))</f>
        <v>0</v>
      </c>
      <c r="AF106" s="81">
        <f>IF('C-MNS'!AF106="NS",100,IF('C-MNS'!AF106="N",10,IF('C-MNS'!AF106="c",1,0)))</f>
        <v>0</v>
      </c>
      <c r="AG106" s="81">
        <f>IF('C-MNS'!AG106="NS",100,IF('C-MNS'!AG106="N",10,IF('C-MNS'!AG106="c",1,0)))</f>
        <v>0</v>
      </c>
      <c r="AH106" s="81">
        <f>IF('C-MNS'!AH106="NS",100,IF('C-MNS'!AH106="N",10,IF('C-MNS'!AH106="c",1,0)))</f>
        <v>0</v>
      </c>
      <c r="AI106" s="81">
        <f>IF('C-MNS'!AI106="NS",100,IF('C-MNS'!AI106="N",10,IF('C-MNS'!AI106="c",1,0)))</f>
        <v>0</v>
      </c>
      <c r="AJ106" s="81">
        <f>IF('C-MNS'!AJ106="NS",100,IF('C-MNS'!AJ106="N",10,IF('C-MNS'!AJ106="c",1,0)))</f>
        <v>0</v>
      </c>
      <c r="AK106" s="81">
        <f>IF('C-MNS'!AK106="NS",100,IF('C-MNS'!AK106="N",10,IF('C-MNS'!AK106="c",1,0)))</f>
        <v>0</v>
      </c>
      <c r="AL106" s="81">
        <f>IF('C-MNS'!AL106="NS",100,IF('C-MNS'!AL106="N",10,IF('C-MNS'!AL106="c",1,0)))</f>
        <v>0</v>
      </c>
      <c r="AM106" s="81">
        <f>IF('C-MNS'!AM106="NS",100,IF('C-MNS'!AM106="N",10,IF('C-MNS'!AM106="c",1,0)))</f>
        <v>0</v>
      </c>
      <c r="AN106" s="81">
        <f>IF('C-MNS'!AN106="NS",100,IF('C-MNS'!AN106="N",10,IF('C-MNS'!AN106="c",1,0)))</f>
        <v>0</v>
      </c>
      <c r="AO106" s="81">
        <f>IF('C-MNS'!AO106="NS",100,IF('C-MNS'!AO106="N",10,IF('C-MNS'!AO106="c",1,0)))</f>
        <v>0</v>
      </c>
      <c r="AP106" s="81">
        <f>IF('C-MNS'!AP106="NS",100,IF('C-MNS'!AP106="N",10,IF('C-MNS'!AP106="c",1,0)))</f>
        <v>0</v>
      </c>
      <c r="AQ106" s="81">
        <f>IF('C-MNS'!AQ106="NS",100,IF('C-MNS'!AQ106="N",10,IF('C-MNS'!AQ106="c",1,0)))</f>
        <v>0</v>
      </c>
      <c r="AR106" s="81">
        <f>IF('C-MNS'!AR106="NS",100,IF('C-MNS'!AR106="N",10,IF('C-MNS'!AR106="c",1,0)))</f>
        <v>0</v>
      </c>
      <c r="AS106" s="81">
        <f>IF('C-MNS'!AS106="NS",100,IF('C-MNS'!AS106="N",10,IF('C-MNS'!AS106="c",1,0)))</f>
        <v>1</v>
      </c>
      <c r="AT106" s="81">
        <f>IF('C-MNS'!AT106="NS",100,IF('C-MNS'!AT106="N",10,IF('C-MNS'!AT106="c",1,0)))</f>
        <v>0</v>
      </c>
      <c r="AU106" s="81">
        <f>IF('C-MNS'!AU106="NS",100,IF('C-MNS'!AU106="N",10,IF('C-MNS'!AU106="c",1,0)))</f>
        <v>0</v>
      </c>
      <c r="AV106" s="81">
        <f>IF('C-MNS'!AV106="NS",100,IF('C-MNS'!AV106="N",10,IF('C-MNS'!AV106="c",1,0)))</f>
        <v>0</v>
      </c>
      <c r="AW106" s="81">
        <f>IF('C-MNS'!AW106="NS",100,IF('C-MNS'!AW106="N",10,IF('C-MNS'!AW106="c",1,0)))</f>
        <v>0</v>
      </c>
      <c r="AX106" s="81">
        <f>IF('C-MNS'!AX106="NS",100,IF('C-MNS'!AX106="N",10,IF('C-MNS'!AX106="c",1,0)))</f>
        <v>1</v>
      </c>
      <c r="AY106" s="81">
        <f>IF('C-MNS'!AY106="NS",100,IF('C-MNS'!AY106="N",10,IF('C-MNS'!AY106="c",1,0)))</f>
        <v>0</v>
      </c>
      <c r="AZ106" s="91">
        <f t="shared" si="3"/>
        <v>2</v>
      </c>
      <c r="BA106" s="91">
        <f t="shared" si="0"/>
        <v>0</v>
      </c>
      <c r="BB106" s="91">
        <f t="shared" si="1"/>
        <v>0</v>
      </c>
      <c r="BC106" s="91">
        <f t="shared" si="2"/>
        <v>2</v>
      </c>
    </row>
    <row r="107" spans="1:55" ht="15.75" customHeight="1">
      <c r="A107" s="525"/>
      <c r="B107" s="457"/>
      <c r="C107" s="458"/>
      <c r="D107" s="517"/>
      <c r="E107" s="96" t="s">
        <v>377</v>
      </c>
      <c r="F107" s="23" t="s">
        <v>504</v>
      </c>
      <c r="G107" s="81">
        <f>IF('C-MNS'!G107="NS",100,IF('C-MNS'!G107="N",10,IF('C-MNS'!G107="c",1,0)))</f>
        <v>0</v>
      </c>
      <c r="H107" s="81">
        <f>IF('C-MNS'!H107="NS",100,IF('C-MNS'!H107="N",10,IF('C-MNS'!H107="c",1,0)))</f>
        <v>0</v>
      </c>
      <c r="I107" s="81">
        <f>IF('C-MNS'!I107="NS",100,IF('C-MNS'!I107="N",10,IF('C-MNS'!I107="c",1,0)))</f>
        <v>0</v>
      </c>
      <c r="J107" s="81">
        <f>IF('C-MNS'!J107="NS",100,IF('C-MNS'!J107="N",10,IF('C-MNS'!J107="c",1,0)))</f>
        <v>0</v>
      </c>
      <c r="K107" s="81">
        <f>IF('C-MNS'!K107="NS",100,IF('C-MNS'!K107="N",10,IF('C-MNS'!K107="c",1,0)))</f>
        <v>0</v>
      </c>
      <c r="L107" s="81">
        <f>IF('C-MNS'!L107="NS",100,IF('C-MNS'!L107="N",10,IF('C-MNS'!L107="c",1,0)))</f>
        <v>0</v>
      </c>
      <c r="M107" s="81">
        <f>IF('C-MNS'!M107="NS",100,IF('C-MNS'!M107="N",10,IF('C-MNS'!M107="c",1,0)))</f>
        <v>0</v>
      </c>
      <c r="N107" s="81">
        <f>IF('C-MNS'!N107="NS",100,IF('C-MNS'!N107="N",10,IF('C-MNS'!N107="c",1,0)))</f>
        <v>0</v>
      </c>
      <c r="O107" s="81">
        <f>IF('C-MNS'!O107="NS",100,IF('C-MNS'!O107="N",10,IF('C-MNS'!O107="c",1,0)))</f>
        <v>0</v>
      </c>
      <c r="P107" s="81">
        <f>IF('C-MNS'!P107="NS",100,IF('C-MNS'!P107="N",10,IF('C-MNS'!P107="c",1,0)))</f>
        <v>0</v>
      </c>
      <c r="Q107" s="81">
        <f>IF('C-MNS'!Q107="NS",100,IF('C-MNS'!Q107="N",10,IF('C-MNS'!Q107="c",1,0)))</f>
        <v>0</v>
      </c>
      <c r="R107" s="81">
        <f>IF('C-MNS'!R107="NS",100,IF('C-MNS'!R107="N",10,IF('C-MNS'!R107="c",1,0)))</f>
        <v>0</v>
      </c>
      <c r="S107" s="81">
        <f>IF('C-MNS'!S107="NS",100,IF('C-MNS'!S107="N",10,IF('C-MNS'!S107="c",1,0)))</f>
        <v>0</v>
      </c>
      <c r="T107" s="81">
        <f>IF('C-MNS'!T107="NS",100,IF('C-MNS'!T107="N",10,IF('C-MNS'!T107="c",1,0)))</f>
        <v>0</v>
      </c>
      <c r="U107" s="81">
        <f>IF('C-MNS'!U107="NS",100,IF('C-MNS'!U107="N",10,IF('C-MNS'!U107="c",1,0)))</f>
        <v>0</v>
      </c>
      <c r="V107" s="81">
        <f>IF('C-MNS'!V107="NS",100,IF('C-MNS'!V107="N",10,IF('C-MNS'!V107="c",1,0)))</f>
        <v>0</v>
      </c>
      <c r="W107" s="81">
        <f>IF('C-MNS'!W107="NS",100,IF('C-MNS'!W107="N",10,IF('C-MNS'!W107="c",1,0)))</f>
        <v>0</v>
      </c>
      <c r="X107" s="81">
        <f>IF('C-MNS'!X107="NS",100,IF('C-MNS'!X107="N",10,IF('C-MNS'!X107="c",1,0)))</f>
        <v>0</v>
      </c>
      <c r="Y107" s="81">
        <f>IF('C-MNS'!Y107="NS",100,IF('C-MNS'!Y107="N",10,IF('C-MNS'!Y107="c",1,0)))</f>
        <v>0</v>
      </c>
      <c r="Z107" s="81">
        <f>IF('C-MNS'!Z107="NS",100,IF('C-MNS'!Z107="N",10,IF('C-MNS'!Z107="c",1,0)))</f>
        <v>0</v>
      </c>
      <c r="AA107" s="81">
        <f>IF('C-MNS'!AA107="NS",100,IF('C-MNS'!AA107="N",10,IF('C-MNS'!AA107="c",1,0)))</f>
        <v>0</v>
      </c>
      <c r="AB107" s="81">
        <f>IF('C-MNS'!AB107="NS",100,IF('C-MNS'!AB107="N",10,IF('C-MNS'!AB107="c",1,0)))</f>
        <v>0</v>
      </c>
      <c r="AC107" s="81">
        <f>IF('C-MNS'!AC107="NS",100,IF('C-MNS'!AC107="N",10,IF('C-MNS'!AC107="c",1,0)))</f>
        <v>0</v>
      </c>
      <c r="AD107" s="81">
        <f>IF('C-MNS'!AD107="NS",100,IF('C-MNS'!AD107="N",10,IF('C-MNS'!AD107="c",1,0)))</f>
        <v>0</v>
      </c>
      <c r="AE107" s="81">
        <f>IF('C-MNS'!AE107="NS",100,IF('C-MNS'!AE107="N",10,IF('C-MNS'!AE107="c",1,0)))</f>
        <v>0</v>
      </c>
      <c r="AF107" s="81">
        <f>IF('C-MNS'!AF107="NS",100,IF('C-MNS'!AF107="N",10,IF('C-MNS'!AF107="c",1,0)))</f>
        <v>0</v>
      </c>
      <c r="AG107" s="81">
        <f>IF('C-MNS'!AG107="NS",100,IF('C-MNS'!AG107="N",10,IF('C-MNS'!AG107="c",1,0)))</f>
        <v>0</v>
      </c>
      <c r="AH107" s="81">
        <f>IF('C-MNS'!AH107="NS",100,IF('C-MNS'!AH107="N",10,IF('C-MNS'!AH107="c",1,0)))</f>
        <v>0</v>
      </c>
      <c r="AI107" s="81">
        <f>IF('C-MNS'!AI107="NS",100,IF('C-MNS'!AI107="N",10,IF('C-MNS'!AI107="c",1,0)))</f>
        <v>0</v>
      </c>
      <c r="AJ107" s="81">
        <f>IF('C-MNS'!AJ107="NS",100,IF('C-MNS'!AJ107="N",10,IF('C-MNS'!AJ107="c",1,0)))</f>
        <v>0</v>
      </c>
      <c r="AK107" s="81">
        <f>IF('C-MNS'!AK107="NS",100,IF('C-MNS'!AK107="N",10,IF('C-MNS'!AK107="c",1,0)))</f>
        <v>0</v>
      </c>
      <c r="AL107" s="81">
        <f>IF('C-MNS'!AL107="NS",100,IF('C-MNS'!AL107="N",10,IF('C-MNS'!AL107="c",1,0)))</f>
        <v>0</v>
      </c>
      <c r="AM107" s="81">
        <f>IF('C-MNS'!AM107="NS",100,IF('C-MNS'!AM107="N",10,IF('C-MNS'!AM107="c",1,0)))</f>
        <v>0</v>
      </c>
      <c r="AN107" s="81">
        <f>IF('C-MNS'!AN107="NS",100,IF('C-MNS'!AN107="N",10,IF('C-MNS'!AN107="c",1,0)))</f>
        <v>0</v>
      </c>
      <c r="AO107" s="81">
        <f>IF('C-MNS'!AO107="NS",100,IF('C-MNS'!AO107="N",10,IF('C-MNS'!AO107="c",1,0)))</f>
        <v>0</v>
      </c>
      <c r="AP107" s="81">
        <f>IF('C-MNS'!AP107="NS",100,IF('C-MNS'!AP107="N",10,IF('C-MNS'!AP107="c",1,0)))</f>
        <v>0</v>
      </c>
      <c r="AQ107" s="81">
        <f>IF('C-MNS'!AQ107="NS",100,IF('C-MNS'!AQ107="N",10,IF('C-MNS'!AQ107="c",1,0)))</f>
        <v>0</v>
      </c>
      <c r="AR107" s="81">
        <f>IF('C-MNS'!AR107="NS",100,IF('C-MNS'!AR107="N",10,IF('C-MNS'!AR107="c",1,0)))</f>
        <v>0</v>
      </c>
      <c r="AS107" s="81">
        <f>IF('C-MNS'!AS107="NS",100,IF('C-MNS'!AS107="N",10,IF('C-MNS'!AS107="c",1,0)))</f>
        <v>1</v>
      </c>
      <c r="AT107" s="81">
        <f>IF('C-MNS'!AT107="NS",100,IF('C-MNS'!AT107="N",10,IF('C-MNS'!AT107="c",1,0)))</f>
        <v>0</v>
      </c>
      <c r="AU107" s="81">
        <f>IF('C-MNS'!AU107="NS",100,IF('C-MNS'!AU107="N",10,IF('C-MNS'!AU107="c",1,0)))</f>
        <v>0</v>
      </c>
      <c r="AV107" s="81">
        <f>IF('C-MNS'!AV107="NS",100,IF('C-MNS'!AV107="N",10,IF('C-MNS'!AV107="c",1,0)))</f>
        <v>0</v>
      </c>
      <c r="AW107" s="81">
        <f>IF('C-MNS'!AW107="NS",100,IF('C-MNS'!AW107="N",10,IF('C-MNS'!AW107="c",1,0)))</f>
        <v>0</v>
      </c>
      <c r="AX107" s="81">
        <f>IF('C-MNS'!AX107="NS",100,IF('C-MNS'!AX107="N",10,IF('C-MNS'!AX107="c",1,0)))</f>
        <v>0</v>
      </c>
      <c r="AY107" s="81">
        <f>IF('C-MNS'!AY107="NS",100,IF('C-MNS'!AY107="N",10,IF('C-MNS'!AY107="c",1,0)))</f>
        <v>10</v>
      </c>
      <c r="AZ107" s="91">
        <f t="shared" si="3"/>
        <v>11</v>
      </c>
      <c r="BA107" s="91">
        <f t="shared" si="0"/>
        <v>0</v>
      </c>
      <c r="BB107" s="91">
        <f t="shared" si="1"/>
        <v>1</v>
      </c>
      <c r="BC107" s="91">
        <f t="shared" si="2"/>
        <v>1</v>
      </c>
    </row>
    <row r="108" spans="1:55" ht="15.75" customHeight="1">
      <c r="A108" s="525"/>
      <c r="B108" s="457"/>
      <c r="C108" s="521" t="s">
        <v>505</v>
      </c>
      <c r="D108" s="522" t="s">
        <v>506</v>
      </c>
      <c r="E108" s="93" t="s">
        <v>373</v>
      </c>
      <c r="F108" s="14" t="s">
        <v>507</v>
      </c>
      <c r="G108" s="81">
        <f>IF('C-MNS'!G108="NS",100,IF('C-MNS'!G108="N",10,IF('C-MNS'!G108="c",1,0)))</f>
        <v>0</v>
      </c>
      <c r="H108" s="81">
        <f>IF('C-MNS'!H108="NS",100,IF('C-MNS'!H108="N",10,IF('C-MNS'!H108="c",1,0)))</f>
        <v>0</v>
      </c>
      <c r="I108" s="81">
        <f>IF('C-MNS'!I108="NS",100,IF('C-MNS'!I108="N",10,IF('C-MNS'!I108="c",1,0)))</f>
        <v>0</v>
      </c>
      <c r="J108" s="81">
        <f>IF('C-MNS'!J108="NS",100,IF('C-MNS'!J108="N",10,IF('C-MNS'!J108="c",1,0)))</f>
        <v>0</v>
      </c>
      <c r="K108" s="81">
        <f>IF('C-MNS'!K108="NS",100,IF('C-MNS'!K108="N",10,IF('C-MNS'!K108="c",1,0)))</f>
        <v>0</v>
      </c>
      <c r="L108" s="81">
        <f>IF('C-MNS'!L108="NS",100,IF('C-MNS'!L108="N",10,IF('C-MNS'!L108="c",1,0)))</f>
        <v>0</v>
      </c>
      <c r="M108" s="81">
        <f>IF('C-MNS'!M108="NS",100,IF('C-MNS'!M108="N",10,IF('C-MNS'!M108="c",1,0)))</f>
        <v>0</v>
      </c>
      <c r="N108" s="81">
        <f>IF('C-MNS'!N108="NS",100,IF('C-MNS'!N108="N",10,IF('C-MNS'!N108="c",1,0)))</f>
        <v>0</v>
      </c>
      <c r="O108" s="81">
        <f>IF('C-MNS'!O108="NS",100,IF('C-MNS'!O108="N",10,IF('C-MNS'!O108="c",1,0)))</f>
        <v>0</v>
      </c>
      <c r="P108" s="81">
        <f>IF('C-MNS'!P108="NS",100,IF('C-MNS'!P108="N",10,IF('C-MNS'!P108="c",1,0)))</f>
        <v>0</v>
      </c>
      <c r="Q108" s="81">
        <f>IF('C-MNS'!Q108="NS",100,IF('C-MNS'!Q108="N",10,IF('C-MNS'!Q108="c",1,0)))</f>
        <v>0</v>
      </c>
      <c r="R108" s="81">
        <f>IF('C-MNS'!R108="NS",100,IF('C-MNS'!R108="N",10,IF('C-MNS'!R108="c",1,0)))</f>
        <v>0</v>
      </c>
      <c r="S108" s="81">
        <f>IF('C-MNS'!S108="NS",100,IF('C-MNS'!S108="N",10,IF('C-MNS'!S108="c",1,0)))</f>
        <v>0</v>
      </c>
      <c r="T108" s="81">
        <f>IF('C-MNS'!T108="NS",100,IF('C-MNS'!T108="N",10,IF('C-MNS'!T108="c",1,0)))</f>
        <v>0</v>
      </c>
      <c r="U108" s="81">
        <f>IF('C-MNS'!U108="NS",100,IF('C-MNS'!U108="N",10,IF('C-MNS'!U108="c",1,0)))</f>
        <v>0</v>
      </c>
      <c r="V108" s="81">
        <f>IF('C-MNS'!V108="NS",100,IF('C-MNS'!V108="N",10,IF('C-MNS'!V108="c",1,0)))</f>
        <v>0</v>
      </c>
      <c r="W108" s="81">
        <f>IF('C-MNS'!W108="NS",100,IF('C-MNS'!W108="N",10,IF('C-MNS'!W108="c",1,0)))</f>
        <v>0</v>
      </c>
      <c r="X108" s="81">
        <f>IF('C-MNS'!X108="NS",100,IF('C-MNS'!X108="N",10,IF('C-MNS'!X108="c",1,0)))</f>
        <v>0</v>
      </c>
      <c r="Y108" s="81">
        <f>IF('C-MNS'!Y108="NS",100,IF('C-MNS'!Y108="N",10,IF('C-MNS'!Y108="c",1,0)))</f>
        <v>0</v>
      </c>
      <c r="Z108" s="81">
        <f>IF('C-MNS'!Z108="NS",100,IF('C-MNS'!Z108="N",10,IF('C-MNS'!Z108="c",1,0)))</f>
        <v>0</v>
      </c>
      <c r="AA108" s="81">
        <f>IF('C-MNS'!AA108="NS",100,IF('C-MNS'!AA108="N",10,IF('C-MNS'!AA108="c",1,0)))</f>
        <v>0</v>
      </c>
      <c r="AB108" s="81">
        <f>IF('C-MNS'!AB108="NS",100,IF('C-MNS'!AB108="N",10,IF('C-MNS'!AB108="c",1,0)))</f>
        <v>0</v>
      </c>
      <c r="AC108" s="81">
        <f>IF('C-MNS'!AC108="NS",100,IF('C-MNS'!AC108="N",10,IF('C-MNS'!AC108="c",1,0)))</f>
        <v>0</v>
      </c>
      <c r="AD108" s="81">
        <f>IF('C-MNS'!AD108="NS",100,IF('C-MNS'!AD108="N",10,IF('C-MNS'!AD108="c",1,0)))</f>
        <v>0</v>
      </c>
      <c r="AE108" s="81">
        <f>IF('C-MNS'!AE108="NS",100,IF('C-MNS'!AE108="N",10,IF('C-MNS'!AE108="c",1,0)))</f>
        <v>0</v>
      </c>
      <c r="AF108" s="81">
        <f>IF('C-MNS'!AF108="NS",100,IF('C-MNS'!AF108="N",10,IF('C-MNS'!AF108="c",1,0)))</f>
        <v>0</v>
      </c>
      <c r="AG108" s="81">
        <f>IF('C-MNS'!AG108="NS",100,IF('C-MNS'!AG108="N",10,IF('C-MNS'!AG108="c",1,0)))</f>
        <v>0</v>
      </c>
      <c r="AH108" s="81">
        <f>IF('C-MNS'!AH108="NS",100,IF('C-MNS'!AH108="N",10,IF('C-MNS'!AH108="c",1,0)))</f>
        <v>0</v>
      </c>
      <c r="AI108" s="81">
        <f>IF('C-MNS'!AI108="NS",100,IF('C-MNS'!AI108="N",10,IF('C-MNS'!AI108="c",1,0)))</f>
        <v>0</v>
      </c>
      <c r="AJ108" s="81">
        <f>IF('C-MNS'!AJ108="NS",100,IF('C-MNS'!AJ108="N",10,IF('C-MNS'!AJ108="c",1,0)))</f>
        <v>0</v>
      </c>
      <c r="AK108" s="81">
        <f>IF('C-MNS'!AK108="NS",100,IF('C-MNS'!AK108="N",10,IF('C-MNS'!AK108="c",1,0)))</f>
        <v>0</v>
      </c>
      <c r="AL108" s="81">
        <f>IF('C-MNS'!AL108="NS",100,IF('C-MNS'!AL108="N",10,IF('C-MNS'!AL108="c",1,0)))</f>
        <v>0</v>
      </c>
      <c r="AM108" s="81">
        <f>IF('C-MNS'!AM108="NS",100,IF('C-MNS'!AM108="N",10,IF('C-MNS'!AM108="c",1,0)))</f>
        <v>0</v>
      </c>
      <c r="AN108" s="81">
        <f>IF('C-MNS'!AN108="NS",100,IF('C-MNS'!AN108="N",10,IF('C-MNS'!AN108="c",1,0)))</f>
        <v>0</v>
      </c>
      <c r="AO108" s="81">
        <f>IF('C-MNS'!AO108="NS",100,IF('C-MNS'!AO108="N",10,IF('C-MNS'!AO108="c",1,0)))</f>
        <v>0</v>
      </c>
      <c r="AP108" s="81">
        <f>IF('C-MNS'!AP108="NS",100,IF('C-MNS'!AP108="N",10,IF('C-MNS'!AP108="c",1,0)))</f>
        <v>0</v>
      </c>
      <c r="AQ108" s="81">
        <f>IF('C-MNS'!AQ108="NS",100,IF('C-MNS'!AQ108="N",10,IF('C-MNS'!AQ108="c",1,0)))</f>
        <v>0</v>
      </c>
      <c r="AR108" s="81">
        <f>IF('C-MNS'!AR108="NS",100,IF('C-MNS'!AR108="N",10,IF('C-MNS'!AR108="c",1,0)))</f>
        <v>0</v>
      </c>
      <c r="AS108" s="81">
        <f>IF('C-MNS'!AS108="NS",100,IF('C-MNS'!AS108="N",10,IF('C-MNS'!AS108="c",1,0)))</f>
        <v>0</v>
      </c>
      <c r="AT108" s="81">
        <f>IF('C-MNS'!AT108="NS",100,IF('C-MNS'!AT108="N",10,IF('C-MNS'!AT108="c",1,0)))</f>
        <v>0</v>
      </c>
      <c r="AU108" s="81">
        <f>IF('C-MNS'!AU108="NS",100,IF('C-MNS'!AU108="N",10,IF('C-MNS'!AU108="c",1,0)))</f>
        <v>0</v>
      </c>
      <c r="AV108" s="81">
        <f>IF('C-MNS'!AV108="NS",100,IF('C-MNS'!AV108="N",10,IF('C-MNS'!AV108="c",1,0)))</f>
        <v>0</v>
      </c>
      <c r="AW108" s="81">
        <f>IF('C-MNS'!AW108="NS",100,IF('C-MNS'!AW108="N",10,IF('C-MNS'!AW108="c",1,0)))</f>
        <v>0</v>
      </c>
      <c r="AX108" s="81">
        <f>IF('C-MNS'!AX108="NS",100,IF('C-MNS'!AX108="N",10,IF('C-MNS'!AX108="c",1,0)))</f>
        <v>0</v>
      </c>
      <c r="AY108" s="81">
        <f>IF('C-MNS'!AY108="NS",100,IF('C-MNS'!AY108="N",10,IF('C-MNS'!AY108="c",1,0)))</f>
        <v>0</v>
      </c>
      <c r="AZ108" s="91">
        <f t="shared" si="3"/>
        <v>0</v>
      </c>
      <c r="BA108" s="91">
        <f t="shared" si="0"/>
        <v>0</v>
      </c>
      <c r="BB108" s="91">
        <f t="shared" si="1"/>
        <v>0</v>
      </c>
      <c r="BC108" s="91">
        <f t="shared" si="2"/>
        <v>0</v>
      </c>
    </row>
    <row r="109" spans="1:55" ht="15.75" customHeight="1">
      <c r="A109" s="525"/>
      <c r="B109" s="457"/>
      <c r="C109" s="457"/>
      <c r="D109" s="516"/>
      <c r="E109" s="93" t="s">
        <v>375</v>
      </c>
      <c r="F109" s="14" t="s">
        <v>508</v>
      </c>
      <c r="G109" s="81">
        <f>IF('C-MNS'!G109="NS",100,IF('C-MNS'!G109="N",10,IF('C-MNS'!G109="c",1,0)))</f>
        <v>0</v>
      </c>
      <c r="H109" s="81">
        <f>IF('C-MNS'!H109="NS",100,IF('C-MNS'!H109="N",10,IF('C-MNS'!H109="c",1,0)))</f>
        <v>0</v>
      </c>
      <c r="I109" s="81">
        <f>IF('C-MNS'!I109="NS",100,IF('C-MNS'!I109="N",10,IF('C-MNS'!I109="c",1,0)))</f>
        <v>0</v>
      </c>
      <c r="J109" s="81">
        <f>IF('C-MNS'!J109="NS",100,IF('C-MNS'!J109="N",10,IF('C-MNS'!J109="c",1,0)))</f>
        <v>0</v>
      </c>
      <c r="K109" s="81">
        <f>IF('C-MNS'!K109="NS",100,IF('C-MNS'!K109="N",10,IF('C-MNS'!K109="c",1,0)))</f>
        <v>0</v>
      </c>
      <c r="L109" s="81">
        <f>IF('C-MNS'!L109="NS",100,IF('C-MNS'!L109="N",10,IF('C-MNS'!L109="c",1,0)))</f>
        <v>0</v>
      </c>
      <c r="M109" s="81">
        <f>IF('C-MNS'!M109="NS",100,IF('C-MNS'!M109="N",10,IF('C-MNS'!M109="c",1,0)))</f>
        <v>0</v>
      </c>
      <c r="N109" s="81">
        <f>IF('C-MNS'!N109="NS",100,IF('C-MNS'!N109="N",10,IF('C-MNS'!N109="c",1,0)))</f>
        <v>0</v>
      </c>
      <c r="O109" s="81">
        <f>IF('C-MNS'!O109="NS",100,IF('C-MNS'!O109="N",10,IF('C-MNS'!O109="c",1,0)))</f>
        <v>0</v>
      </c>
      <c r="P109" s="81">
        <f>IF('C-MNS'!P109="NS",100,IF('C-MNS'!P109="N",10,IF('C-MNS'!P109="c",1,0)))</f>
        <v>0</v>
      </c>
      <c r="Q109" s="81">
        <f>IF('C-MNS'!Q109="NS",100,IF('C-MNS'!Q109="N",10,IF('C-MNS'!Q109="c",1,0)))</f>
        <v>0</v>
      </c>
      <c r="R109" s="81">
        <f>IF('C-MNS'!R109="NS",100,IF('C-MNS'!R109="N",10,IF('C-MNS'!R109="c",1,0)))</f>
        <v>0</v>
      </c>
      <c r="S109" s="81">
        <f>IF('C-MNS'!S109="NS",100,IF('C-MNS'!S109="N",10,IF('C-MNS'!S109="c",1,0)))</f>
        <v>0</v>
      </c>
      <c r="T109" s="81">
        <f>IF('C-MNS'!T109="NS",100,IF('C-MNS'!T109="N",10,IF('C-MNS'!T109="c",1,0)))</f>
        <v>0</v>
      </c>
      <c r="U109" s="81">
        <f>IF('C-MNS'!U109="NS",100,IF('C-MNS'!U109="N",10,IF('C-MNS'!U109="c",1,0)))</f>
        <v>0</v>
      </c>
      <c r="V109" s="81">
        <f>IF('C-MNS'!V109="NS",100,IF('C-MNS'!V109="N",10,IF('C-MNS'!V109="c",1,0)))</f>
        <v>0</v>
      </c>
      <c r="W109" s="81">
        <f>IF('C-MNS'!W109="NS",100,IF('C-MNS'!W109="N",10,IF('C-MNS'!W109="c",1,0)))</f>
        <v>0</v>
      </c>
      <c r="X109" s="81">
        <f>IF('C-MNS'!X109="NS",100,IF('C-MNS'!X109="N",10,IF('C-MNS'!X109="c",1,0)))</f>
        <v>0</v>
      </c>
      <c r="Y109" s="81">
        <f>IF('C-MNS'!Y109="NS",100,IF('C-MNS'!Y109="N",10,IF('C-MNS'!Y109="c",1,0)))</f>
        <v>0</v>
      </c>
      <c r="Z109" s="81">
        <f>IF('C-MNS'!Z109="NS",100,IF('C-MNS'!Z109="N",10,IF('C-MNS'!Z109="c",1,0)))</f>
        <v>0</v>
      </c>
      <c r="AA109" s="81">
        <f>IF('C-MNS'!AA109="NS",100,IF('C-MNS'!AA109="N",10,IF('C-MNS'!AA109="c",1,0)))</f>
        <v>0</v>
      </c>
      <c r="AB109" s="81">
        <f>IF('C-MNS'!AB109="NS",100,IF('C-MNS'!AB109="N",10,IF('C-MNS'!AB109="c",1,0)))</f>
        <v>0</v>
      </c>
      <c r="AC109" s="81">
        <f>IF('C-MNS'!AC109="NS",100,IF('C-MNS'!AC109="N",10,IF('C-MNS'!AC109="c",1,0)))</f>
        <v>0</v>
      </c>
      <c r="AD109" s="81">
        <f>IF('C-MNS'!AD109="NS",100,IF('C-MNS'!AD109="N",10,IF('C-MNS'!AD109="c",1,0)))</f>
        <v>0</v>
      </c>
      <c r="AE109" s="81">
        <f>IF('C-MNS'!AE109="NS",100,IF('C-MNS'!AE109="N",10,IF('C-MNS'!AE109="c",1,0)))</f>
        <v>0</v>
      </c>
      <c r="AF109" s="81">
        <f>IF('C-MNS'!AF109="NS",100,IF('C-MNS'!AF109="N",10,IF('C-MNS'!AF109="c",1,0)))</f>
        <v>0</v>
      </c>
      <c r="AG109" s="81">
        <f>IF('C-MNS'!AG109="NS",100,IF('C-MNS'!AG109="N",10,IF('C-MNS'!AG109="c",1,0)))</f>
        <v>0</v>
      </c>
      <c r="AH109" s="81">
        <f>IF('C-MNS'!AH109="NS",100,IF('C-MNS'!AH109="N",10,IF('C-MNS'!AH109="c",1,0)))</f>
        <v>0</v>
      </c>
      <c r="AI109" s="81">
        <f>IF('C-MNS'!AI109="NS",100,IF('C-MNS'!AI109="N",10,IF('C-MNS'!AI109="c",1,0)))</f>
        <v>0</v>
      </c>
      <c r="AJ109" s="81">
        <f>IF('C-MNS'!AJ109="NS",100,IF('C-MNS'!AJ109="N",10,IF('C-MNS'!AJ109="c",1,0)))</f>
        <v>0</v>
      </c>
      <c r="AK109" s="81">
        <f>IF('C-MNS'!AK109="NS",100,IF('C-MNS'!AK109="N",10,IF('C-MNS'!AK109="c",1,0)))</f>
        <v>0</v>
      </c>
      <c r="AL109" s="81">
        <f>IF('C-MNS'!AL109="NS",100,IF('C-MNS'!AL109="N",10,IF('C-MNS'!AL109="c",1,0)))</f>
        <v>0</v>
      </c>
      <c r="AM109" s="81">
        <f>IF('C-MNS'!AM109="NS",100,IF('C-MNS'!AM109="N",10,IF('C-MNS'!AM109="c",1,0)))</f>
        <v>0</v>
      </c>
      <c r="AN109" s="81">
        <f>IF('C-MNS'!AN109="NS",100,IF('C-MNS'!AN109="N",10,IF('C-MNS'!AN109="c",1,0)))</f>
        <v>0</v>
      </c>
      <c r="AO109" s="81">
        <f>IF('C-MNS'!AO109="NS",100,IF('C-MNS'!AO109="N",10,IF('C-MNS'!AO109="c",1,0)))</f>
        <v>0</v>
      </c>
      <c r="AP109" s="81">
        <f>IF('C-MNS'!AP109="NS",100,IF('C-MNS'!AP109="N",10,IF('C-MNS'!AP109="c",1,0)))</f>
        <v>0</v>
      </c>
      <c r="AQ109" s="81">
        <f>IF('C-MNS'!AQ109="NS",100,IF('C-MNS'!AQ109="N",10,IF('C-MNS'!AQ109="c",1,0)))</f>
        <v>0</v>
      </c>
      <c r="AR109" s="81">
        <f>IF('C-MNS'!AR109="NS",100,IF('C-MNS'!AR109="N",10,IF('C-MNS'!AR109="c",1,0)))</f>
        <v>0</v>
      </c>
      <c r="AS109" s="81">
        <f>IF('C-MNS'!AS109="NS",100,IF('C-MNS'!AS109="N",10,IF('C-MNS'!AS109="c",1,0)))</f>
        <v>0</v>
      </c>
      <c r="AT109" s="81">
        <f>IF('C-MNS'!AT109="NS",100,IF('C-MNS'!AT109="N",10,IF('C-MNS'!AT109="c",1,0)))</f>
        <v>0</v>
      </c>
      <c r="AU109" s="81">
        <f>IF('C-MNS'!AU109="NS",100,IF('C-MNS'!AU109="N",10,IF('C-MNS'!AU109="c",1,0)))</f>
        <v>0</v>
      </c>
      <c r="AV109" s="81">
        <f>IF('C-MNS'!AV109="NS",100,IF('C-MNS'!AV109="N",10,IF('C-MNS'!AV109="c",1,0)))</f>
        <v>0</v>
      </c>
      <c r="AW109" s="81">
        <f>IF('C-MNS'!AW109="NS",100,IF('C-MNS'!AW109="N",10,IF('C-MNS'!AW109="c",1,0)))</f>
        <v>0</v>
      </c>
      <c r="AX109" s="81">
        <f>IF('C-MNS'!AX109="NS",100,IF('C-MNS'!AX109="N",10,IF('C-MNS'!AX109="c",1,0)))</f>
        <v>0</v>
      </c>
      <c r="AY109" s="81">
        <f>IF('C-MNS'!AY109="NS",100,IF('C-MNS'!AY109="N",10,IF('C-MNS'!AY109="c",1,0)))</f>
        <v>0</v>
      </c>
      <c r="AZ109" s="91">
        <f t="shared" si="3"/>
        <v>0</v>
      </c>
      <c r="BA109" s="91">
        <f t="shared" si="0"/>
        <v>0</v>
      </c>
      <c r="BB109" s="91">
        <f t="shared" si="1"/>
        <v>0</v>
      </c>
      <c r="BC109" s="91">
        <f t="shared" si="2"/>
        <v>0</v>
      </c>
    </row>
    <row r="110" spans="1:55" ht="15.75" customHeight="1">
      <c r="A110" s="525"/>
      <c r="B110" s="458"/>
      <c r="C110" s="458"/>
      <c r="D110" s="519"/>
      <c r="E110" s="96" t="s">
        <v>377</v>
      </c>
      <c r="F110" s="11" t="s">
        <v>509</v>
      </c>
      <c r="G110" s="81">
        <f>IF('C-MNS'!G110="NS",100,IF('C-MNS'!G110="N",10,IF('C-MNS'!G110="c",1,0)))</f>
        <v>0</v>
      </c>
      <c r="H110" s="81">
        <f>IF('C-MNS'!H110="NS",100,IF('C-MNS'!H110="N",10,IF('C-MNS'!H110="c",1,0)))</f>
        <v>0</v>
      </c>
      <c r="I110" s="81">
        <f>IF('C-MNS'!I110="NS",100,IF('C-MNS'!I110="N",10,IF('C-MNS'!I110="c",1,0)))</f>
        <v>0</v>
      </c>
      <c r="J110" s="81">
        <f>IF('C-MNS'!J110="NS",100,IF('C-MNS'!J110="N",10,IF('C-MNS'!J110="c",1,0)))</f>
        <v>0</v>
      </c>
      <c r="K110" s="81">
        <f>IF('C-MNS'!K110="NS",100,IF('C-MNS'!K110="N",10,IF('C-MNS'!K110="c",1,0)))</f>
        <v>0</v>
      </c>
      <c r="L110" s="81">
        <f>IF('C-MNS'!L110="NS",100,IF('C-MNS'!L110="N",10,IF('C-MNS'!L110="c",1,0)))</f>
        <v>0</v>
      </c>
      <c r="M110" s="81">
        <f>IF('C-MNS'!M110="NS",100,IF('C-MNS'!M110="N",10,IF('C-MNS'!M110="c",1,0)))</f>
        <v>0</v>
      </c>
      <c r="N110" s="81">
        <f>IF('C-MNS'!N110="NS",100,IF('C-MNS'!N110="N",10,IF('C-MNS'!N110="c",1,0)))</f>
        <v>0</v>
      </c>
      <c r="O110" s="81">
        <f>IF('C-MNS'!O110="NS",100,IF('C-MNS'!O110="N",10,IF('C-MNS'!O110="c",1,0)))</f>
        <v>0</v>
      </c>
      <c r="P110" s="81">
        <f>IF('C-MNS'!P110="NS",100,IF('C-MNS'!P110="N",10,IF('C-MNS'!P110="c",1,0)))</f>
        <v>0</v>
      </c>
      <c r="Q110" s="81">
        <f>IF('C-MNS'!Q110="NS",100,IF('C-MNS'!Q110="N",10,IF('C-MNS'!Q110="c",1,0)))</f>
        <v>0</v>
      </c>
      <c r="R110" s="81">
        <f>IF('C-MNS'!R110="NS",100,IF('C-MNS'!R110="N",10,IF('C-MNS'!R110="c",1,0)))</f>
        <v>0</v>
      </c>
      <c r="S110" s="81">
        <f>IF('C-MNS'!S110="NS",100,IF('C-MNS'!S110="N",10,IF('C-MNS'!S110="c",1,0)))</f>
        <v>0</v>
      </c>
      <c r="T110" s="81">
        <f>IF('C-MNS'!T110="NS",100,IF('C-MNS'!T110="N",10,IF('C-MNS'!T110="c",1,0)))</f>
        <v>0</v>
      </c>
      <c r="U110" s="81">
        <f>IF('C-MNS'!U110="NS",100,IF('C-MNS'!U110="N",10,IF('C-MNS'!U110="c",1,0)))</f>
        <v>0</v>
      </c>
      <c r="V110" s="81">
        <f>IF('C-MNS'!V110="NS",100,IF('C-MNS'!V110="N",10,IF('C-MNS'!V110="c",1,0)))</f>
        <v>0</v>
      </c>
      <c r="W110" s="81">
        <f>IF('C-MNS'!W110="NS",100,IF('C-MNS'!W110="N",10,IF('C-MNS'!W110="c",1,0)))</f>
        <v>0</v>
      </c>
      <c r="X110" s="81">
        <f>IF('C-MNS'!X110="NS",100,IF('C-MNS'!X110="N",10,IF('C-MNS'!X110="c",1,0)))</f>
        <v>0</v>
      </c>
      <c r="Y110" s="81">
        <f>IF('C-MNS'!Y110="NS",100,IF('C-MNS'!Y110="N",10,IF('C-MNS'!Y110="c",1,0)))</f>
        <v>0</v>
      </c>
      <c r="Z110" s="81">
        <f>IF('C-MNS'!Z110="NS",100,IF('C-MNS'!Z110="N",10,IF('C-MNS'!Z110="c",1,0)))</f>
        <v>0</v>
      </c>
      <c r="AA110" s="81">
        <f>IF('C-MNS'!AA110="NS",100,IF('C-MNS'!AA110="N",10,IF('C-MNS'!AA110="c",1,0)))</f>
        <v>0</v>
      </c>
      <c r="AB110" s="81">
        <f>IF('C-MNS'!AB110="NS",100,IF('C-MNS'!AB110="N",10,IF('C-MNS'!AB110="c",1,0)))</f>
        <v>0</v>
      </c>
      <c r="AC110" s="81">
        <f>IF('C-MNS'!AC110="NS",100,IF('C-MNS'!AC110="N",10,IF('C-MNS'!AC110="c",1,0)))</f>
        <v>0</v>
      </c>
      <c r="AD110" s="81">
        <f>IF('C-MNS'!AD110="NS",100,IF('C-MNS'!AD110="N",10,IF('C-MNS'!AD110="c",1,0)))</f>
        <v>0</v>
      </c>
      <c r="AE110" s="81">
        <f>IF('C-MNS'!AE110="NS",100,IF('C-MNS'!AE110="N",10,IF('C-MNS'!AE110="c",1,0)))</f>
        <v>0</v>
      </c>
      <c r="AF110" s="81">
        <f>IF('C-MNS'!AF110="NS",100,IF('C-MNS'!AF110="N",10,IF('C-MNS'!AF110="c",1,0)))</f>
        <v>0</v>
      </c>
      <c r="AG110" s="81">
        <f>IF('C-MNS'!AG110="NS",100,IF('C-MNS'!AG110="N",10,IF('C-MNS'!AG110="c",1,0)))</f>
        <v>0</v>
      </c>
      <c r="AH110" s="81">
        <f>IF('C-MNS'!AH110="NS",100,IF('C-MNS'!AH110="N",10,IF('C-MNS'!AH110="c",1,0)))</f>
        <v>0</v>
      </c>
      <c r="AI110" s="81">
        <f>IF('C-MNS'!AI110="NS",100,IF('C-MNS'!AI110="N",10,IF('C-MNS'!AI110="c",1,0)))</f>
        <v>0</v>
      </c>
      <c r="AJ110" s="81">
        <f>IF('C-MNS'!AJ110="NS",100,IF('C-MNS'!AJ110="N",10,IF('C-MNS'!AJ110="c",1,0)))</f>
        <v>0</v>
      </c>
      <c r="AK110" s="81">
        <f>IF('C-MNS'!AK110="NS",100,IF('C-MNS'!AK110="N",10,IF('C-MNS'!AK110="c",1,0)))</f>
        <v>0</v>
      </c>
      <c r="AL110" s="81">
        <f>IF('C-MNS'!AL110="NS",100,IF('C-MNS'!AL110="N",10,IF('C-MNS'!AL110="c",1,0)))</f>
        <v>0</v>
      </c>
      <c r="AM110" s="81">
        <f>IF('C-MNS'!AM110="NS",100,IF('C-MNS'!AM110="N",10,IF('C-MNS'!AM110="c",1,0)))</f>
        <v>0</v>
      </c>
      <c r="AN110" s="81">
        <f>IF('C-MNS'!AN110="NS",100,IF('C-MNS'!AN110="N",10,IF('C-MNS'!AN110="c",1,0)))</f>
        <v>0</v>
      </c>
      <c r="AO110" s="81">
        <f>IF('C-MNS'!AO110="NS",100,IF('C-MNS'!AO110="N",10,IF('C-MNS'!AO110="c",1,0)))</f>
        <v>0</v>
      </c>
      <c r="AP110" s="81">
        <f>IF('C-MNS'!AP110="NS",100,IF('C-MNS'!AP110="N",10,IF('C-MNS'!AP110="c",1,0)))</f>
        <v>0</v>
      </c>
      <c r="AQ110" s="81">
        <f>IF('C-MNS'!AQ110="NS",100,IF('C-MNS'!AQ110="N",10,IF('C-MNS'!AQ110="c",1,0)))</f>
        <v>0</v>
      </c>
      <c r="AR110" s="81">
        <f>IF('C-MNS'!AR110="NS",100,IF('C-MNS'!AR110="N",10,IF('C-MNS'!AR110="c",1,0)))</f>
        <v>0</v>
      </c>
      <c r="AS110" s="81">
        <f>IF('C-MNS'!AS110="NS",100,IF('C-MNS'!AS110="N",10,IF('C-MNS'!AS110="c",1,0)))</f>
        <v>0</v>
      </c>
      <c r="AT110" s="81">
        <f>IF('C-MNS'!AT110="NS",100,IF('C-MNS'!AT110="N",10,IF('C-MNS'!AT110="c",1,0)))</f>
        <v>0</v>
      </c>
      <c r="AU110" s="81">
        <f>IF('C-MNS'!AU110="NS",100,IF('C-MNS'!AU110="N",10,IF('C-MNS'!AU110="c",1,0)))</f>
        <v>0</v>
      </c>
      <c r="AV110" s="81">
        <f>IF('C-MNS'!AV110="NS",100,IF('C-MNS'!AV110="N",10,IF('C-MNS'!AV110="c",1,0)))</f>
        <v>0</v>
      </c>
      <c r="AW110" s="81">
        <f>IF('C-MNS'!AW110="NS",100,IF('C-MNS'!AW110="N",10,IF('C-MNS'!AW110="c",1,0)))</f>
        <v>0</v>
      </c>
      <c r="AX110" s="81">
        <f>IF('C-MNS'!AX110="NS",100,IF('C-MNS'!AX110="N",10,IF('C-MNS'!AX110="c",1,0)))</f>
        <v>0</v>
      </c>
      <c r="AY110" s="81">
        <f>IF('C-MNS'!AY110="NS",100,IF('C-MNS'!AY110="N",10,IF('C-MNS'!AY110="c",1,0)))</f>
        <v>0</v>
      </c>
      <c r="AZ110" s="91">
        <f t="shared" si="3"/>
        <v>0</v>
      </c>
      <c r="BA110" s="91">
        <f t="shared" si="0"/>
        <v>0</v>
      </c>
      <c r="BB110" s="91">
        <f t="shared" si="1"/>
        <v>0</v>
      </c>
      <c r="BC110" s="91">
        <f t="shared" si="2"/>
        <v>0</v>
      </c>
    </row>
    <row r="111" spans="1:55" ht="15.75" customHeight="1">
      <c r="A111" s="525"/>
      <c r="B111" s="521" t="s">
        <v>344</v>
      </c>
      <c r="C111" s="521" t="s">
        <v>510</v>
      </c>
      <c r="D111" s="520" t="s">
        <v>172</v>
      </c>
      <c r="E111" s="93" t="s">
        <v>373</v>
      </c>
      <c r="F111" s="27" t="s">
        <v>511</v>
      </c>
      <c r="G111" s="81">
        <f>IF('C-MNS'!G111="NS",100,IF('C-MNS'!G111="N",10,IF('C-MNS'!G111="c",1,0)))</f>
        <v>0</v>
      </c>
      <c r="H111" s="81">
        <f>IF('C-MNS'!H111="NS",100,IF('C-MNS'!H111="N",10,IF('C-MNS'!H111="c",1,0)))</f>
        <v>0</v>
      </c>
      <c r="I111" s="81">
        <f>IF('C-MNS'!I111="NS",100,IF('C-MNS'!I111="N",10,IF('C-MNS'!I111="c",1,0)))</f>
        <v>0</v>
      </c>
      <c r="J111" s="81">
        <f>IF('C-MNS'!J111="NS",100,IF('C-MNS'!J111="N",10,IF('C-MNS'!J111="c",1,0)))</f>
        <v>0</v>
      </c>
      <c r="K111" s="81">
        <f>IF('C-MNS'!K111="NS",100,IF('C-MNS'!K111="N",10,IF('C-MNS'!K111="c",1,0)))</f>
        <v>0</v>
      </c>
      <c r="L111" s="81">
        <f>IF('C-MNS'!L111="NS",100,IF('C-MNS'!L111="N",10,IF('C-MNS'!L111="c",1,0)))</f>
        <v>0</v>
      </c>
      <c r="M111" s="81">
        <f>IF('C-MNS'!M111="NS",100,IF('C-MNS'!M111="N",10,IF('C-MNS'!M111="c",1,0)))</f>
        <v>0</v>
      </c>
      <c r="N111" s="81">
        <f>IF('C-MNS'!N111="NS",100,IF('C-MNS'!N111="N",10,IF('C-MNS'!N111="c",1,0)))</f>
        <v>0</v>
      </c>
      <c r="O111" s="81">
        <f>IF('C-MNS'!O111="NS",100,IF('C-MNS'!O111="N",10,IF('C-MNS'!O111="c",1,0)))</f>
        <v>0</v>
      </c>
      <c r="P111" s="81">
        <f>IF('C-MNS'!P111="NS",100,IF('C-MNS'!P111="N",10,IF('C-MNS'!P111="c",1,0)))</f>
        <v>0</v>
      </c>
      <c r="Q111" s="81">
        <f>IF('C-MNS'!Q111="NS",100,IF('C-MNS'!Q111="N",10,IF('C-MNS'!Q111="c",1,0)))</f>
        <v>0</v>
      </c>
      <c r="R111" s="81">
        <f>IF('C-MNS'!R111="NS",100,IF('C-MNS'!R111="N",10,IF('C-MNS'!R111="c",1,0)))</f>
        <v>0</v>
      </c>
      <c r="S111" s="81">
        <f>IF('C-MNS'!S111="NS",100,IF('C-MNS'!S111="N",10,IF('C-MNS'!S111="c",1,0)))</f>
        <v>0</v>
      </c>
      <c r="T111" s="81">
        <f>IF('C-MNS'!T111="NS",100,IF('C-MNS'!T111="N",10,IF('C-MNS'!T111="c",1,0)))</f>
        <v>0</v>
      </c>
      <c r="U111" s="81">
        <f>IF('C-MNS'!U111="NS",100,IF('C-MNS'!U111="N",10,IF('C-MNS'!U111="c",1,0)))</f>
        <v>0</v>
      </c>
      <c r="V111" s="81">
        <f>IF('C-MNS'!V111="NS",100,IF('C-MNS'!V111="N",10,IF('C-MNS'!V111="c",1,0)))</f>
        <v>0</v>
      </c>
      <c r="W111" s="81">
        <f>IF('C-MNS'!W111="NS",100,IF('C-MNS'!W111="N",10,IF('C-MNS'!W111="c",1,0)))</f>
        <v>0</v>
      </c>
      <c r="X111" s="81">
        <f>IF('C-MNS'!X111="NS",100,IF('C-MNS'!X111="N",10,IF('C-MNS'!X111="c",1,0)))</f>
        <v>0</v>
      </c>
      <c r="Y111" s="81">
        <f>IF('C-MNS'!Y111="NS",100,IF('C-MNS'!Y111="N",10,IF('C-MNS'!Y111="c",1,0)))</f>
        <v>0</v>
      </c>
      <c r="Z111" s="81">
        <f>IF('C-MNS'!Z111="NS",100,IF('C-MNS'!Z111="N",10,IF('C-MNS'!Z111="c",1,0)))</f>
        <v>0</v>
      </c>
      <c r="AA111" s="81">
        <f>IF('C-MNS'!AA111="NS",100,IF('C-MNS'!AA111="N",10,IF('C-MNS'!AA111="c",1,0)))</f>
        <v>0</v>
      </c>
      <c r="AB111" s="81">
        <f>IF('C-MNS'!AB111="NS",100,IF('C-MNS'!AB111="N",10,IF('C-MNS'!AB111="c",1,0)))</f>
        <v>0</v>
      </c>
      <c r="AC111" s="81">
        <f>IF('C-MNS'!AC111="NS",100,IF('C-MNS'!AC111="N",10,IF('C-MNS'!AC111="c",1,0)))</f>
        <v>0</v>
      </c>
      <c r="AD111" s="81">
        <f>IF('C-MNS'!AD111="NS",100,IF('C-MNS'!AD111="N",10,IF('C-MNS'!AD111="c",1,0)))</f>
        <v>0</v>
      </c>
      <c r="AE111" s="81">
        <f>IF('C-MNS'!AE111="NS",100,IF('C-MNS'!AE111="N",10,IF('C-MNS'!AE111="c",1,0)))</f>
        <v>0</v>
      </c>
      <c r="AF111" s="81">
        <f>IF('C-MNS'!AF111="NS",100,IF('C-MNS'!AF111="N",10,IF('C-MNS'!AF111="c",1,0)))</f>
        <v>0</v>
      </c>
      <c r="AG111" s="81">
        <f>IF('C-MNS'!AG111="NS",100,IF('C-MNS'!AG111="N",10,IF('C-MNS'!AG111="c",1,0)))</f>
        <v>0</v>
      </c>
      <c r="AH111" s="81">
        <f>IF('C-MNS'!AH111="NS",100,IF('C-MNS'!AH111="N",10,IF('C-MNS'!AH111="c",1,0)))</f>
        <v>0</v>
      </c>
      <c r="AI111" s="81">
        <f>IF('C-MNS'!AI111="NS",100,IF('C-MNS'!AI111="N",10,IF('C-MNS'!AI111="c",1,0)))</f>
        <v>0</v>
      </c>
      <c r="AJ111" s="81">
        <f>IF('C-MNS'!AJ111="NS",100,IF('C-MNS'!AJ111="N",10,IF('C-MNS'!AJ111="c",1,0)))</f>
        <v>0</v>
      </c>
      <c r="AK111" s="81">
        <f>IF('C-MNS'!AK111="NS",100,IF('C-MNS'!AK111="N",10,IF('C-MNS'!AK111="c",1,0)))</f>
        <v>0</v>
      </c>
      <c r="AL111" s="81">
        <f>IF('C-MNS'!AL111="NS",100,IF('C-MNS'!AL111="N",10,IF('C-MNS'!AL111="c",1,0)))</f>
        <v>0</v>
      </c>
      <c r="AM111" s="81">
        <f>IF('C-MNS'!AM111="NS",100,IF('C-MNS'!AM111="N",10,IF('C-MNS'!AM111="c",1,0)))</f>
        <v>0</v>
      </c>
      <c r="AN111" s="81">
        <f>IF('C-MNS'!AN111="NS",100,IF('C-MNS'!AN111="N",10,IF('C-MNS'!AN111="c",1,0)))</f>
        <v>0</v>
      </c>
      <c r="AO111" s="81">
        <f>IF('C-MNS'!AO111="NS",100,IF('C-MNS'!AO111="N",10,IF('C-MNS'!AO111="c",1,0)))</f>
        <v>0</v>
      </c>
      <c r="AP111" s="81">
        <f>IF('C-MNS'!AP111="NS",100,IF('C-MNS'!AP111="N",10,IF('C-MNS'!AP111="c",1,0)))</f>
        <v>0</v>
      </c>
      <c r="AQ111" s="81">
        <f>IF('C-MNS'!AQ111="NS",100,IF('C-MNS'!AQ111="N",10,IF('C-MNS'!AQ111="c",1,0)))</f>
        <v>0</v>
      </c>
      <c r="AR111" s="81">
        <f>IF('C-MNS'!AR111="NS",100,IF('C-MNS'!AR111="N",10,IF('C-MNS'!AR111="c",1,0)))</f>
        <v>1</v>
      </c>
      <c r="AS111" s="81">
        <f>IF('C-MNS'!AS111="NS",100,IF('C-MNS'!AS111="N",10,IF('C-MNS'!AS111="c",1,0)))</f>
        <v>0</v>
      </c>
      <c r="AT111" s="81">
        <f>IF('C-MNS'!AT111="NS",100,IF('C-MNS'!AT111="N",10,IF('C-MNS'!AT111="c",1,0)))</f>
        <v>0</v>
      </c>
      <c r="AU111" s="81">
        <f>IF('C-MNS'!AU111="NS",100,IF('C-MNS'!AU111="N",10,IF('C-MNS'!AU111="c",1,0)))</f>
        <v>0</v>
      </c>
      <c r="AV111" s="81">
        <f>IF('C-MNS'!AV111="NS",100,IF('C-MNS'!AV111="N",10,IF('C-MNS'!AV111="c",1,0)))</f>
        <v>0</v>
      </c>
      <c r="AW111" s="81">
        <f>IF('C-MNS'!AW111="NS",100,IF('C-MNS'!AW111="N",10,IF('C-MNS'!AW111="c",1,0)))</f>
        <v>0</v>
      </c>
      <c r="AX111" s="81">
        <f>IF('C-MNS'!AX111="NS",100,IF('C-MNS'!AX111="N",10,IF('C-MNS'!AX111="c",1,0)))</f>
        <v>0</v>
      </c>
      <c r="AY111" s="81">
        <f>IF('C-MNS'!AY111="NS",100,IF('C-MNS'!AY111="N",10,IF('C-MNS'!AY111="c",1,0)))</f>
        <v>0</v>
      </c>
      <c r="AZ111" s="91">
        <f t="shared" si="3"/>
        <v>1</v>
      </c>
      <c r="BA111" s="91">
        <f t="shared" si="0"/>
        <v>0</v>
      </c>
      <c r="BB111" s="91">
        <f t="shared" si="1"/>
        <v>0</v>
      </c>
      <c r="BC111" s="91">
        <f t="shared" si="2"/>
        <v>1</v>
      </c>
    </row>
    <row r="112" spans="1:55" ht="15.75" customHeight="1">
      <c r="A112" s="525"/>
      <c r="B112" s="457"/>
      <c r="C112" s="457"/>
      <c r="D112" s="516"/>
      <c r="E112" s="93" t="s">
        <v>375</v>
      </c>
      <c r="F112" s="27" t="s">
        <v>512</v>
      </c>
      <c r="G112" s="81">
        <f>IF('C-MNS'!G112="NS",100,IF('C-MNS'!G112="N",10,IF('C-MNS'!G112="c",1,0)))</f>
        <v>0</v>
      </c>
      <c r="H112" s="81">
        <f>IF('C-MNS'!H112="NS",100,IF('C-MNS'!H112="N",10,IF('C-MNS'!H112="c",1,0)))</f>
        <v>0</v>
      </c>
      <c r="I112" s="81">
        <f>IF('C-MNS'!I112="NS",100,IF('C-MNS'!I112="N",10,IF('C-MNS'!I112="c",1,0)))</f>
        <v>0</v>
      </c>
      <c r="J112" s="81">
        <f>IF('C-MNS'!J112="NS",100,IF('C-MNS'!J112="N",10,IF('C-MNS'!J112="c",1,0)))</f>
        <v>0</v>
      </c>
      <c r="K112" s="81">
        <f>IF('C-MNS'!K112="NS",100,IF('C-MNS'!K112="N",10,IF('C-MNS'!K112="c",1,0)))</f>
        <v>0</v>
      </c>
      <c r="L112" s="81">
        <f>IF('C-MNS'!L112="NS",100,IF('C-MNS'!L112="N",10,IF('C-MNS'!L112="c",1,0)))</f>
        <v>0</v>
      </c>
      <c r="M112" s="81">
        <f>IF('C-MNS'!M112="NS",100,IF('C-MNS'!M112="N",10,IF('C-MNS'!M112="c",1,0)))</f>
        <v>0</v>
      </c>
      <c r="N112" s="81">
        <f>IF('C-MNS'!N112="NS",100,IF('C-MNS'!N112="N",10,IF('C-MNS'!N112="c",1,0)))</f>
        <v>0</v>
      </c>
      <c r="O112" s="81">
        <f>IF('C-MNS'!O112="NS",100,IF('C-MNS'!O112="N",10,IF('C-MNS'!O112="c",1,0)))</f>
        <v>0</v>
      </c>
      <c r="P112" s="81">
        <f>IF('C-MNS'!P112="NS",100,IF('C-MNS'!P112="N",10,IF('C-MNS'!P112="c",1,0)))</f>
        <v>0</v>
      </c>
      <c r="Q112" s="81">
        <f>IF('C-MNS'!Q112="NS",100,IF('C-MNS'!Q112="N",10,IF('C-MNS'!Q112="c",1,0)))</f>
        <v>0</v>
      </c>
      <c r="R112" s="81">
        <f>IF('C-MNS'!R112="NS",100,IF('C-MNS'!R112="N",10,IF('C-MNS'!R112="c",1,0)))</f>
        <v>0</v>
      </c>
      <c r="S112" s="81">
        <f>IF('C-MNS'!S112="NS",100,IF('C-MNS'!S112="N",10,IF('C-MNS'!S112="c",1,0)))</f>
        <v>0</v>
      </c>
      <c r="T112" s="81">
        <f>IF('C-MNS'!T112="NS",100,IF('C-MNS'!T112="N",10,IF('C-MNS'!T112="c",1,0)))</f>
        <v>0</v>
      </c>
      <c r="U112" s="81">
        <f>IF('C-MNS'!U112="NS",100,IF('C-MNS'!U112="N",10,IF('C-MNS'!U112="c",1,0)))</f>
        <v>0</v>
      </c>
      <c r="V112" s="81">
        <f>IF('C-MNS'!V112="NS",100,IF('C-MNS'!V112="N",10,IF('C-MNS'!V112="c",1,0)))</f>
        <v>0</v>
      </c>
      <c r="W112" s="81">
        <f>IF('C-MNS'!W112="NS",100,IF('C-MNS'!W112="N",10,IF('C-MNS'!W112="c",1,0)))</f>
        <v>0</v>
      </c>
      <c r="X112" s="81">
        <f>IF('C-MNS'!X112="NS",100,IF('C-MNS'!X112="N",10,IF('C-MNS'!X112="c",1,0)))</f>
        <v>0</v>
      </c>
      <c r="Y112" s="81">
        <f>IF('C-MNS'!Y112="NS",100,IF('C-MNS'!Y112="N",10,IF('C-MNS'!Y112="c",1,0)))</f>
        <v>0</v>
      </c>
      <c r="Z112" s="81">
        <f>IF('C-MNS'!Z112="NS",100,IF('C-MNS'!Z112="N",10,IF('C-MNS'!Z112="c",1,0)))</f>
        <v>0</v>
      </c>
      <c r="AA112" s="81">
        <f>IF('C-MNS'!AA112="NS",100,IF('C-MNS'!AA112="N",10,IF('C-MNS'!AA112="c",1,0)))</f>
        <v>0</v>
      </c>
      <c r="AB112" s="81">
        <f>IF('C-MNS'!AB112="NS",100,IF('C-MNS'!AB112="N",10,IF('C-MNS'!AB112="c",1,0)))</f>
        <v>0</v>
      </c>
      <c r="AC112" s="81">
        <f>IF('C-MNS'!AC112="NS",100,IF('C-MNS'!AC112="N",10,IF('C-MNS'!AC112="c",1,0)))</f>
        <v>0</v>
      </c>
      <c r="AD112" s="81">
        <f>IF('C-MNS'!AD112="NS",100,IF('C-MNS'!AD112="N",10,IF('C-MNS'!AD112="c",1,0)))</f>
        <v>0</v>
      </c>
      <c r="AE112" s="81">
        <f>IF('C-MNS'!AE112="NS",100,IF('C-MNS'!AE112="N",10,IF('C-MNS'!AE112="c",1,0)))</f>
        <v>0</v>
      </c>
      <c r="AF112" s="81">
        <f>IF('C-MNS'!AF112="NS",100,IF('C-MNS'!AF112="N",10,IF('C-MNS'!AF112="c",1,0)))</f>
        <v>0</v>
      </c>
      <c r="AG112" s="81">
        <f>IF('C-MNS'!AG112="NS",100,IF('C-MNS'!AG112="N",10,IF('C-MNS'!AG112="c",1,0)))</f>
        <v>0</v>
      </c>
      <c r="AH112" s="81">
        <f>IF('C-MNS'!AH112="NS",100,IF('C-MNS'!AH112="N",10,IF('C-MNS'!AH112="c",1,0)))</f>
        <v>0</v>
      </c>
      <c r="AI112" s="81">
        <f>IF('C-MNS'!AI112="NS",100,IF('C-MNS'!AI112="N",10,IF('C-MNS'!AI112="c",1,0)))</f>
        <v>0</v>
      </c>
      <c r="AJ112" s="81">
        <f>IF('C-MNS'!AJ112="NS",100,IF('C-MNS'!AJ112="N",10,IF('C-MNS'!AJ112="c",1,0)))</f>
        <v>0</v>
      </c>
      <c r="AK112" s="81">
        <f>IF('C-MNS'!AK112="NS",100,IF('C-MNS'!AK112="N",10,IF('C-MNS'!AK112="c",1,0)))</f>
        <v>0</v>
      </c>
      <c r="AL112" s="81">
        <f>IF('C-MNS'!AL112="NS",100,IF('C-MNS'!AL112="N",10,IF('C-MNS'!AL112="c",1,0)))</f>
        <v>0</v>
      </c>
      <c r="AM112" s="81">
        <f>IF('C-MNS'!AM112="NS",100,IF('C-MNS'!AM112="N",10,IF('C-MNS'!AM112="c",1,0)))</f>
        <v>0</v>
      </c>
      <c r="AN112" s="81">
        <f>IF('C-MNS'!AN112="NS",100,IF('C-MNS'!AN112="N",10,IF('C-MNS'!AN112="c",1,0)))</f>
        <v>0</v>
      </c>
      <c r="AO112" s="81">
        <f>IF('C-MNS'!AO112="NS",100,IF('C-MNS'!AO112="N",10,IF('C-MNS'!AO112="c",1,0)))</f>
        <v>0</v>
      </c>
      <c r="AP112" s="81">
        <f>IF('C-MNS'!AP112="NS",100,IF('C-MNS'!AP112="N",10,IF('C-MNS'!AP112="c",1,0)))</f>
        <v>0</v>
      </c>
      <c r="AQ112" s="81">
        <f>IF('C-MNS'!AQ112="NS",100,IF('C-MNS'!AQ112="N",10,IF('C-MNS'!AQ112="c",1,0)))</f>
        <v>0</v>
      </c>
      <c r="AR112" s="81">
        <f>IF('C-MNS'!AR112="NS",100,IF('C-MNS'!AR112="N",10,IF('C-MNS'!AR112="c",1,0)))</f>
        <v>1</v>
      </c>
      <c r="AS112" s="81">
        <f>IF('C-MNS'!AS112="NS",100,IF('C-MNS'!AS112="N",10,IF('C-MNS'!AS112="c",1,0)))</f>
        <v>0</v>
      </c>
      <c r="AT112" s="81">
        <f>IF('C-MNS'!AT112="NS",100,IF('C-MNS'!AT112="N",10,IF('C-MNS'!AT112="c",1,0)))</f>
        <v>0</v>
      </c>
      <c r="AU112" s="81">
        <f>IF('C-MNS'!AU112="NS",100,IF('C-MNS'!AU112="N",10,IF('C-MNS'!AU112="c",1,0)))</f>
        <v>0</v>
      </c>
      <c r="AV112" s="81">
        <f>IF('C-MNS'!AV112="NS",100,IF('C-MNS'!AV112="N",10,IF('C-MNS'!AV112="c",1,0)))</f>
        <v>0</v>
      </c>
      <c r="AW112" s="81">
        <f>IF('C-MNS'!AW112="NS",100,IF('C-MNS'!AW112="N",10,IF('C-MNS'!AW112="c",1,0)))</f>
        <v>0</v>
      </c>
      <c r="AX112" s="81">
        <f>IF('C-MNS'!AX112="NS",100,IF('C-MNS'!AX112="N",10,IF('C-MNS'!AX112="c",1,0)))</f>
        <v>0</v>
      </c>
      <c r="AY112" s="81">
        <f>IF('C-MNS'!AY112="NS",100,IF('C-MNS'!AY112="N",10,IF('C-MNS'!AY112="c",1,0)))</f>
        <v>0</v>
      </c>
      <c r="AZ112" s="91">
        <f t="shared" si="3"/>
        <v>1</v>
      </c>
      <c r="BA112" s="91">
        <f t="shared" si="0"/>
        <v>0</v>
      </c>
      <c r="BB112" s="91">
        <f t="shared" si="1"/>
        <v>0</v>
      </c>
      <c r="BC112" s="91">
        <f t="shared" si="2"/>
        <v>1</v>
      </c>
    </row>
    <row r="113" spans="1:55" ht="15.75" customHeight="1">
      <c r="A113" s="525"/>
      <c r="B113" s="457"/>
      <c r="C113" s="458"/>
      <c r="D113" s="519"/>
      <c r="E113" s="96" t="s">
        <v>377</v>
      </c>
      <c r="F113" s="23" t="s">
        <v>513</v>
      </c>
      <c r="G113" s="81">
        <f>IF('C-MNS'!G113="NS",100,IF('C-MNS'!G113="N",10,IF('C-MNS'!G113="c",1,0)))</f>
        <v>0</v>
      </c>
      <c r="H113" s="81">
        <f>IF('C-MNS'!H113="NS",100,IF('C-MNS'!H113="N",10,IF('C-MNS'!H113="c",1,0)))</f>
        <v>0</v>
      </c>
      <c r="I113" s="81">
        <f>IF('C-MNS'!I113="NS",100,IF('C-MNS'!I113="N",10,IF('C-MNS'!I113="c",1,0)))</f>
        <v>0</v>
      </c>
      <c r="J113" s="81">
        <f>IF('C-MNS'!J113="NS",100,IF('C-MNS'!J113="N",10,IF('C-MNS'!J113="c",1,0)))</f>
        <v>0</v>
      </c>
      <c r="K113" s="81">
        <f>IF('C-MNS'!K113="NS",100,IF('C-MNS'!K113="N",10,IF('C-MNS'!K113="c",1,0)))</f>
        <v>0</v>
      </c>
      <c r="L113" s="81">
        <f>IF('C-MNS'!L113="NS",100,IF('C-MNS'!L113="N",10,IF('C-MNS'!L113="c",1,0)))</f>
        <v>0</v>
      </c>
      <c r="M113" s="81">
        <f>IF('C-MNS'!M113="NS",100,IF('C-MNS'!M113="N",10,IF('C-MNS'!M113="c",1,0)))</f>
        <v>0</v>
      </c>
      <c r="N113" s="81">
        <f>IF('C-MNS'!N113="NS",100,IF('C-MNS'!N113="N",10,IF('C-MNS'!N113="c",1,0)))</f>
        <v>0</v>
      </c>
      <c r="O113" s="81">
        <f>IF('C-MNS'!O113="NS",100,IF('C-MNS'!O113="N",10,IF('C-MNS'!O113="c",1,0)))</f>
        <v>0</v>
      </c>
      <c r="P113" s="81">
        <f>IF('C-MNS'!P113="NS",100,IF('C-MNS'!P113="N",10,IF('C-MNS'!P113="c",1,0)))</f>
        <v>0</v>
      </c>
      <c r="Q113" s="81">
        <f>IF('C-MNS'!Q113="NS",100,IF('C-MNS'!Q113="N",10,IF('C-MNS'!Q113="c",1,0)))</f>
        <v>0</v>
      </c>
      <c r="R113" s="81">
        <f>IF('C-MNS'!R113="NS",100,IF('C-MNS'!R113="N",10,IF('C-MNS'!R113="c",1,0)))</f>
        <v>0</v>
      </c>
      <c r="S113" s="81">
        <f>IF('C-MNS'!S113="NS",100,IF('C-MNS'!S113="N",10,IF('C-MNS'!S113="c",1,0)))</f>
        <v>0</v>
      </c>
      <c r="T113" s="81">
        <f>IF('C-MNS'!T113="NS",100,IF('C-MNS'!T113="N",10,IF('C-MNS'!T113="c",1,0)))</f>
        <v>0</v>
      </c>
      <c r="U113" s="81">
        <f>IF('C-MNS'!U113="NS",100,IF('C-MNS'!U113="N",10,IF('C-MNS'!U113="c",1,0)))</f>
        <v>0</v>
      </c>
      <c r="V113" s="81">
        <f>IF('C-MNS'!V113="NS",100,IF('C-MNS'!V113="N",10,IF('C-MNS'!V113="c",1,0)))</f>
        <v>0</v>
      </c>
      <c r="W113" s="81">
        <f>IF('C-MNS'!W113="NS",100,IF('C-MNS'!W113="N",10,IF('C-MNS'!W113="c",1,0)))</f>
        <v>0</v>
      </c>
      <c r="X113" s="81">
        <f>IF('C-MNS'!X113="NS",100,IF('C-MNS'!X113="N",10,IF('C-MNS'!X113="c",1,0)))</f>
        <v>0</v>
      </c>
      <c r="Y113" s="81">
        <f>IF('C-MNS'!Y113="NS",100,IF('C-MNS'!Y113="N",10,IF('C-MNS'!Y113="c",1,0)))</f>
        <v>0</v>
      </c>
      <c r="Z113" s="81">
        <f>IF('C-MNS'!Z113="NS",100,IF('C-MNS'!Z113="N",10,IF('C-MNS'!Z113="c",1,0)))</f>
        <v>0</v>
      </c>
      <c r="AA113" s="81">
        <f>IF('C-MNS'!AA113="NS",100,IF('C-MNS'!AA113="N",10,IF('C-MNS'!AA113="c",1,0)))</f>
        <v>0</v>
      </c>
      <c r="AB113" s="81">
        <f>IF('C-MNS'!AB113="NS",100,IF('C-MNS'!AB113="N",10,IF('C-MNS'!AB113="c",1,0)))</f>
        <v>0</v>
      </c>
      <c r="AC113" s="81">
        <f>IF('C-MNS'!AC113="NS",100,IF('C-MNS'!AC113="N",10,IF('C-MNS'!AC113="c",1,0)))</f>
        <v>0</v>
      </c>
      <c r="AD113" s="81">
        <f>IF('C-MNS'!AD113="NS",100,IF('C-MNS'!AD113="N",10,IF('C-MNS'!AD113="c",1,0)))</f>
        <v>0</v>
      </c>
      <c r="AE113" s="81">
        <f>IF('C-MNS'!AE113="NS",100,IF('C-MNS'!AE113="N",10,IF('C-MNS'!AE113="c",1,0)))</f>
        <v>0</v>
      </c>
      <c r="AF113" s="81">
        <f>IF('C-MNS'!AF113="NS",100,IF('C-MNS'!AF113="N",10,IF('C-MNS'!AF113="c",1,0)))</f>
        <v>0</v>
      </c>
      <c r="AG113" s="81">
        <f>IF('C-MNS'!AG113="NS",100,IF('C-MNS'!AG113="N",10,IF('C-MNS'!AG113="c",1,0)))</f>
        <v>0</v>
      </c>
      <c r="AH113" s="81">
        <f>IF('C-MNS'!AH113="NS",100,IF('C-MNS'!AH113="N",10,IF('C-MNS'!AH113="c",1,0)))</f>
        <v>0</v>
      </c>
      <c r="AI113" s="81">
        <f>IF('C-MNS'!AI113="NS",100,IF('C-MNS'!AI113="N",10,IF('C-MNS'!AI113="c",1,0)))</f>
        <v>0</v>
      </c>
      <c r="AJ113" s="81">
        <f>IF('C-MNS'!AJ113="NS",100,IF('C-MNS'!AJ113="N",10,IF('C-MNS'!AJ113="c",1,0)))</f>
        <v>0</v>
      </c>
      <c r="AK113" s="81">
        <f>IF('C-MNS'!AK113="NS",100,IF('C-MNS'!AK113="N",10,IF('C-MNS'!AK113="c",1,0)))</f>
        <v>0</v>
      </c>
      <c r="AL113" s="81">
        <f>IF('C-MNS'!AL113="NS",100,IF('C-MNS'!AL113="N",10,IF('C-MNS'!AL113="c",1,0)))</f>
        <v>0</v>
      </c>
      <c r="AM113" s="81">
        <f>IF('C-MNS'!AM113="NS",100,IF('C-MNS'!AM113="N",10,IF('C-MNS'!AM113="c",1,0)))</f>
        <v>0</v>
      </c>
      <c r="AN113" s="81">
        <f>IF('C-MNS'!AN113="NS",100,IF('C-MNS'!AN113="N",10,IF('C-MNS'!AN113="c",1,0)))</f>
        <v>0</v>
      </c>
      <c r="AO113" s="81">
        <f>IF('C-MNS'!AO113="NS",100,IF('C-MNS'!AO113="N",10,IF('C-MNS'!AO113="c",1,0)))</f>
        <v>0</v>
      </c>
      <c r="AP113" s="81">
        <f>IF('C-MNS'!AP113="NS",100,IF('C-MNS'!AP113="N",10,IF('C-MNS'!AP113="c",1,0)))</f>
        <v>0</v>
      </c>
      <c r="AQ113" s="81">
        <f>IF('C-MNS'!AQ113="NS",100,IF('C-MNS'!AQ113="N",10,IF('C-MNS'!AQ113="c",1,0)))</f>
        <v>0</v>
      </c>
      <c r="AR113" s="81">
        <f>IF('C-MNS'!AR113="NS",100,IF('C-MNS'!AR113="N",10,IF('C-MNS'!AR113="c",1,0)))</f>
        <v>0</v>
      </c>
      <c r="AS113" s="81">
        <f>IF('C-MNS'!AS113="NS",100,IF('C-MNS'!AS113="N",10,IF('C-MNS'!AS113="c",1,0)))</f>
        <v>1</v>
      </c>
      <c r="AT113" s="81">
        <f>IF('C-MNS'!AT113="NS",100,IF('C-MNS'!AT113="N",10,IF('C-MNS'!AT113="c",1,0)))</f>
        <v>0</v>
      </c>
      <c r="AU113" s="81">
        <f>IF('C-MNS'!AU113="NS",100,IF('C-MNS'!AU113="N",10,IF('C-MNS'!AU113="c",1,0)))</f>
        <v>0</v>
      </c>
      <c r="AV113" s="81">
        <f>IF('C-MNS'!AV113="NS",100,IF('C-MNS'!AV113="N",10,IF('C-MNS'!AV113="c",1,0)))</f>
        <v>0</v>
      </c>
      <c r="AW113" s="81">
        <f>IF('C-MNS'!AW113="NS",100,IF('C-MNS'!AW113="N",10,IF('C-MNS'!AW113="c",1,0)))</f>
        <v>0</v>
      </c>
      <c r="AX113" s="81">
        <f>IF('C-MNS'!AX113="NS",100,IF('C-MNS'!AX113="N",10,IF('C-MNS'!AX113="c",1,0)))</f>
        <v>0</v>
      </c>
      <c r="AY113" s="81">
        <f>IF('C-MNS'!AY113="NS",100,IF('C-MNS'!AY113="N",10,IF('C-MNS'!AY113="c",1,0)))</f>
        <v>0</v>
      </c>
      <c r="AZ113" s="91">
        <f t="shared" si="3"/>
        <v>1</v>
      </c>
      <c r="BA113" s="91">
        <f t="shared" si="0"/>
        <v>0</v>
      </c>
      <c r="BB113" s="91">
        <f t="shared" si="1"/>
        <v>0</v>
      </c>
      <c r="BC113" s="91">
        <f t="shared" si="2"/>
        <v>1</v>
      </c>
    </row>
    <row r="114" spans="1:55" ht="15.75" customHeight="1">
      <c r="A114" s="525"/>
      <c r="B114" s="457"/>
      <c r="C114" s="521" t="s">
        <v>514</v>
      </c>
      <c r="D114" s="520" t="s">
        <v>174</v>
      </c>
      <c r="E114" s="93" t="s">
        <v>373</v>
      </c>
      <c r="F114" s="27" t="s">
        <v>515</v>
      </c>
      <c r="G114" s="81">
        <f>IF('C-MNS'!G114="NS",100,IF('C-MNS'!G114="N",10,IF('C-MNS'!G114="c",1,0)))</f>
        <v>0</v>
      </c>
      <c r="H114" s="81">
        <f>IF('C-MNS'!H114="NS",100,IF('C-MNS'!H114="N",10,IF('C-MNS'!H114="c",1,0)))</f>
        <v>0</v>
      </c>
      <c r="I114" s="81">
        <f>IF('C-MNS'!I114="NS",100,IF('C-MNS'!I114="N",10,IF('C-MNS'!I114="c",1,0)))</f>
        <v>0</v>
      </c>
      <c r="J114" s="81">
        <f>IF('C-MNS'!J114="NS",100,IF('C-MNS'!J114="N",10,IF('C-MNS'!J114="c",1,0)))</f>
        <v>0</v>
      </c>
      <c r="K114" s="81">
        <f>IF('C-MNS'!K114="NS",100,IF('C-MNS'!K114="N",10,IF('C-MNS'!K114="c",1,0)))</f>
        <v>0</v>
      </c>
      <c r="L114" s="81">
        <f>IF('C-MNS'!L114="NS",100,IF('C-MNS'!L114="N",10,IF('C-MNS'!L114="c",1,0)))</f>
        <v>0</v>
      </c>
      <c r="M114" s="81">
        <f>IF('C-MNS'!M114="NS",100,IF('C-MNS'!M114="N",10,IF('C-MNS'!M114="c",1,0)))</f>
        <v>0</v>
      </c>
      <c r="N114" s="81">
        <f>IF('C-MNS'!N114="NS",100,IF('C-MNS'!N114="N",10,IF('C-MNS'!N114="c",1,0)))</f>
        <v>0</v>
      </c>
      <c r="O114" s="81">
        <f>IF('C-MNS'!O114="NS",100,IF('C-MNS'!O114="N",10,IF('C-MNS'!O114="c",1,0)))</f>
        <v>0</v>
      </c>
      <c r="P114" s="81">
        <f>IF('C-MNS'!P114="NS",100,IF('C-MNS'!P114="N",10,IF('C-MNS'!P114="c",1,0)))</f>
        <v>0</v>
      </c>
      <c r="Q114" s="81">
        <f>IF('C-MNS'!Q114="NS",100,IF('C-MNS'!Q114="N",10,IF('C-MNS'!Q114="c",1,0)))</f>
        <v>0</v>
      </c>
      <c r="R114" s="81">
        <f>IF('C-MNS'!R114="NS",100,IF('C-MNS'!R114="N",10,IF('C-MNS'!R114="c",1,0)))</f>
        <v>0</v>
      </c>
      <c r="S114" s="81">
        <f>IF('C-MNS'!S114="NS",100,IF('C-MNS'!S114="N",10,IF('C-MNS'!S114="c",1,0)))</f>
        <v>0</v>
      </c>
      <c r="T114" s="81">
        <f>IF('C-MNS'!T114="NS",100,IF('C-MNS'!T114="N",10,IF('C-MNS'!T114="c",1,0)))</f>
        <v>0</v>
      </c>
      <c r="U114" s="81">
        <f>IF('C-MNS'!U114="NS",100,IF('C-MNS'!U114="N",10,IF('C-MNS'!U114="c",1,0)))</f>
        <v>0</v>
      </c>
      <c r="V114" s="81">
        <f>IF('C-MNS'!V114="NS",100,IF('C-MNS'!V114="N",10,IF('C-MNS'!V114="c",1,0)))</f>
        <v>0</v>
      </c>
      <c r="W114" s="81">
        <f>IF('C-MNS'!W114="NS",100,IF('C-MNS'!W114="N",10,IF('C-MNS'!W114="c",1,0)))</f>
        <v>0</v>
      </c>
      <c r="X114" s="81">
        <f>IF('C-MNS'!X114="NS",100,IF('C-MNS'!X114="N",10,IF('C-MNS'!X114="c",1,0)))</f>
        <v>0</v>
      </c>
      <c r="Y114" s="81">
        <f>IF('C-MNS'!Y114="NS",100,IF('C-MNS'!Y114="N",10,IF('C-MNS'!Y114="c",1,0)))</f>
        <v>0</v>
      </c>
      <c r="Z114" s="81">
        <f>IF('C-MNS'!Z114="NS",100,IF('C-MNS'!Z114="N",10,IF('C-MNS'!Z114="c",1,0)))</f>
        <v>0</v>
      </c>
      <c r="AA114" s="81">
        <f>IF('C-MNS'!AA114="NS",100,IF('C-MNS'!AA114="N",10,IF('C-MNS'!AA114="c",1,0)))</f>
        <v>0</v>
      </c>
      <c r="AB114" s="81">
        <f>IF('C-MNS'!AB114="NS",100,IF('C-MNS'!AB114="N",10,IF('C-MNS'!AB114="c",1,0)))</f>
        <v>0</v>
      </c>
      <c r="AC114" s="81">
        <f>IF('C-MNS'!AC114="NS",100,IF('C-MNS'!AC114="N",10,IF('C-MNS'!AC114="c",1,0)))</f>
        <v>0</v>
      </c>
      <c r="AD114" s="81">
        <f>IF('C-MNS'!AD114="NS",100,IF('C-MNS'!AD114="N",10,IF('C-MNS'!AD114="c",1,0)))</f>
        <v>0</v>
      </c>
      <c r="AE114" s="81">
        <f>IF('C-MNS'!AE114="NS",100,IF('C-MNS'!AE114="N",10,IF('C-MNS'!AE114="c",1,0)))</f>
        <v>0</v>
      </c>
      <c r="AF114" s="81">
        <f>IF('C-MNS'!AF114="NS",100,IF('C-MNS'!AF114="N",10,IF('C-MNS'!AF114="c",1,0)))</f>
        <v>0</v>
      </c>
      <c r="AG114" s="81">
        <f>IF('C-MNS'!AG114="NS",100,IF('C-MNS'!AG114="N",10,IF('C-MNS'!AG114="c",1,0)))</f>
        <v>0</v>
      </c>
      <c r="AH114" s="81">
        <f>IF('C-MNS'!AH114="NS",100,IF('C-MNS'!AH114="N",10,IF('C-MNS'!AH114="c",1,0)))</f>
        <v>0</v>
      </c>
      <c r="AI114" s="81">
        <f>IF('C-MNS'!AI114="NS",100,IF('C-MNS'!AI114="N",10,IF('C-MNS'!AI114="c",1,0)))</f>
        <v>0</v>
      </c>
      <c r="AJ114" s="81">
        <f>IF('C-MNS'!AJ114="NS",100,IF('C-MNS'!AJ114="N",10,IF('C-MNS'!AJ114="c",1,0)))</f>
        <v>0</v>
      </c>
      <c r="AK114" s="81">
        <f>IF('C-MNS'!AK114="NS",100,IF('C-MNS'!AK114="N",10,IF('C-MNS'!AK114="c",1,0)))</f>
        <v>0</v>
      </c>
      <c r="AL114" s="81">
        <f>IF('C-MNS'!AL114="NS",100,IF('C-MNS'!AL114="N",10,IF('C-MNS'!AL114="c",1,0)))</f>
        <v>0</v>
      </c>
      <c r="AM114" s="81">
        <f>IF('C-MNS'!AM114="NS",100,IF('C-MNS'!AM114="N",10,IF('C-MNS'!AM114="c",1,0)))</f>
        <v>0</v>
      </c>
      <c r="AN114" s="81">
        <f>IF('C-MNS'!AN114="NS",100,IF('C-MNS'!AN114="N",10,IF('C-MNS'!AN114="c",1,0)))</f>
        <v>0</v>
      </c>
      <c r="AO114" s="81">
        <f>IF('C-MNS'!AO114="NS",100,IF('C-MNS'!AO114="N",10,IF('C-MNS'!AO114="c",1,0)))</f>
        <v>0</v>
      </c>
      <c r="AP114" s="81">
        <f>IF('C-MNS'!AP114="NS",100,IF('C-MNS'!AP114="N",10,IF('C-MNS'!AP114="c",1,0)))</f>
        <v>0</v>
      </c>
      <c r="AQ114" s="81">
        <f>IF('C-MNS'!AQ114="NS",100,IF('C-MNS'!AQ114="N",10,IF('C-MNS'!AQ114="c",1,0)))</f>
        <v>0</v>
      </c>
      <c r="AR114" s="81">
        <f>IF('C-MNS'!AR114="NS",100,IF('C-MNS'!AR114="N",10,IF('C-MNS'!AR114="c",1,0)))</f>
        <v>0</v>
      </c>
      <c r="AS114" s="81">
        <f>IF('C-MNS'!AS114="NS",100,IF('C-MNS'!AS114="N",10,IF('C-MNS'!AS114="c",1,0)))</f>
        <v>1</v>
      </c>
      <c r="AT114" s="81">
        <f>IF('C-MNS'!AT114="NS",100,IF('C-MNS'!AT114="N",10,IF('C-MNS'!AT114="c",1,0)))</f>
        <v>0</v>
      </c>
      <c r="AU114" s="81">
        <f>IF('C-MNS'!AU114="NS",100,IF('C-MNS'!AU114="N",10,IF('C-MNS'!AU114="c",1,0)))</f>
        <v>0</v>
      </c>
      <c r="AV114" s="81">
        <f>IF('C-MNS'!AV114="NS",100,IF('C-MNS'!AV114="N",10,IF('C-MNS'!AV114="c",1,0)))</f>
        <v>0</v>
      </c>
      <c r="AW114" s="81">
        <f>IF('C-MNS'!AW114="NS",100,IF('C-MNS'!AW114="N",10,IF('C-MNS'!AW114="c",1,0)))</f>
        <v>0</v>
      </c>
      <c r="AX114" s="81">
        <f>IF('C-MNS'!AX114="NS",100,IF('C-MNS'!AX114="N",10,IF('C-MNS'!AX114="c",1,0)))</f>
        <v>0</v>
      </c>
      <c r="AY114" s="81">
        <f>IF('C-MNS'!AY114="NS",100,IF('C-MNS'!AY114="N",10,IF('C-MNS'!AY114="c",1,0)))</f>
        <v>0</v>
      </c>
      <c r="AZ114" s="91">
        <f t="shared" si="3"/>
        <v>1</v>
      </c>
      <c r="BA114" s="91">
        <f t="shared" si="0"/>
        <v>0</v>
      </c>
      <c r="BB114" s="91">
        <f t="shared" si="1"/>
        <v>0</v>
      </c>
      <c r="BC114" s="91">
        <f t="shared" si="2"/>
        <v>1</v>
      </c>
    </row>
    <row r="115" spans="1:55" ht="15.75" customHeight="1">
      <c r="A115" s="525"/>
      <c r="B115" s="457"/>
      <c r="C115" s="457"/>
      <c r="D115" s="516"/>
      <c r="E115" s="93" t="s">
        <v>375</v>
      </c>
      <c r="F115" s="27" t="s">
        <v>516</v>
      </c>
      <c r="G115" s="81">
        <f>IF('C-MNS'!G115="NS",100,IF('C-MNS'!G115="N",10,IF('C-MNS'!G115="c",1,0)))</f>
        <v>0</v>
      </c>
      <c r="H115" s="81">
        <f>IF('C-MNS'!H115="NS",100,IF('C-MNS'!H115="N",10,IF('C-MNS'!H115="c",1,0)))</f>
        <v>0</v>
      </c>
      <c r="I115" s="81">
        <f>IF('C-MNS'!I115="NS",100,IF('C-MNS'!I115="N",10,IF('C-MNS'!I115="c",1,0)))</f>
        <v>0</v>
      </c>
      <c r="J115" s="81">
        <f>IF('C-MNS'!J115="NS",100,IF('C-MNS'!J115="N",10,IF('C-MNS'!J115="c",1,0)))</f>
        <v>0</v>
      </c>
      <c r="K115" s="81">
        <f>IF('C-MNS'!K115="NS",100,IF('C-MNS'!K115="N",10,IF('C-MNS'!K115="c",1,0)))</f>
        <v>0</v>
      </c>
      <c r="L115" s="81">
        <f>IF('C-MNS'!L115="NS",100,IF('C-MNS'!L115="N",10,IF('C-MNS'!L115="c",1,0)))</f>
        <v>0</v>
      </c>
      <c r="M115" s="81">
        <f>IF('C-MNS'!M115="NS",100,IF('C-MNS'!M115="N",10,IF('C-MNS'!M115="c",1,0)))</f>
        <v>0</v>
      </c>
      <c r="N115" s="81">
        <f>IF('C-MNS'!N115="NS",100,IF('C-MNS'!N115="N",10,IF('C-MNS'!N115="c",1,0)))</f>
        <v>0</v>
      </c>
      <c r="O115" s="81">
        <f>IF('C-MNS'!O115="NS",100,IF('C-MNS'!O115="N",10,IF('C-MNS'!O115="c",1,0)))</f>
        <v>0</v>
      </c>
      <c r="P115" s="81">
        <f>IF('C-MNS'!P115="NS",100,IF('C-MNS'!P115="N",10,IF('C-MNS'!P115="c",1,0)))</f>
        <v>0</v>
      </c>
      <c r="Q115" s="81">
        <f>IF('C-MNS'!Q115="NS",100,IF('C-MNS'!Q115="N",10,IF('C-MNS'!Q115="c",1,0)))</f>
        <v>0</v>
      </c>
      <c r="R115" s="81">
        <f>IF('C-MNS'!R115="NS",100,IF('C-MNS'!R115="N",10,IF('C-MNS'!R115="c",1,0)))</f>
        <v>0</v>
      </c>
      <c r="S115" s="81">
        <f>IF('C-MNS'!S115="NS",100,IF('C-MNS'!S115="N",10,IF('C-MNS'!S115="c",1,0)))</f>
        <v>0</v>
      </c>
      <c r="T115" s="81">
        <f>IF('C-MNS'!T115="NS",100,IF('C-MNS'!T115="N",10,IF('C-MNS'!T115="c",1,0)))</f>
        <v>0</v>
      </c>
      <c r="U115" s="81">
        <f>IF('C-MNS'!U115="NS",100,IF('C-MNS'!U115="N",10,IF('C-MNS'!U115="c",1,0)))</f>
        <v>0</v>
      </c>
      <c r="V115" s="81">
        <f>IF('C-MNS'!V115="NS",100,IF('C-MNS'!V115="N",10,IF('C-MNS'!V115="c",1,0)))</f>
        <v>0</v>
      </c>
      <c r="W115" s="81">
        <f>IF('C-MNS'!W115="NS",100,IF('C-MNS'!W115="N",10,IF('C-MNS'!W115="c",1,0)))</f>
        <v>0</v>
      </c>
      <c r="X115" s="81">
        <f>IF('C-MNS'!X115="NS",100,IF('C-MNS'!X115="N",10,IF('C-MNS'!X115="c",1,0)))</f>
        <v>0</v>
      </c>
      <c r="Y115" s="81">
        <f>IF('C-MNS'!Y115="NS",100,IF('C-MNS'!Y115="N",10,IF('C-MNS'!Y115="c",1,0)))</f>
        <v>0</v>
      </c>
      <c r="Z115" s="81">
        <f>IF('C-MNS'!Z115="NS",100,IF('C-MNS'!Z115="N",10,IF('C-MNS'!Z115="c",1,0)))</f>
        <v>0</v>
      </c>
      <c r="AA115" s="81">
        <f>IF('C-MNS'!AA115="NS",100,IF('C-MNS'!AA115="N",10,IF('C-MNS'!AA115="c",1,0)))</f>
        <v>0</v>
      </c>
      <c r="AB115" s="81">
        <f>IF('C-MNS'!AB115="NS",100,IF('C-MNS'!AB115="N",10,IF('C-MNS'!AB115="c",1,0)))</f>
        <v>0</v>
      </c>
      <c r="AC115" s="81">
        <f>IF('C-MNS'!AC115="NS",100,IF('C-MNS'!AC115="N",10,IF('C-MNS'!AC115="c",1,0)))</f>
        <v>0</v>
      </c>
      <c r="AD115" s="81">
        <f>IF('C-MNS'!AD115="NS",100,IF('C-MNS'!AD115="N",10,IF('C-MNS'!AD115="c",1,0)))</f>
        <v>0</v>
      </c>
      <c r="AE115" s="81">
        <f>IF('C-MNS'!AE115="NS",100,IF('C-MNS'!AE115="N",10,IF('C-MNS'!AE115="c",1,0)))</f>
        <v>0</v>
      </c>
      <c r="AF115" s="81">
        <f>IF('C-MNS'!AF115="NS",100,IF('C-MNS'!AF115="N",10,IF('C-MNS'!AF115="c",1,0)))</f>
        <v>0</v>
      </c>
      <c r="AG115" s="81">
        <f>IF('C-MNS'!AG115="NS",100,IF('C-MNS'!AG115="N",10,IF('C-MNS'!AG115="c",1,0)))</f>
        <v>0</v>
      </c>
      <c r="AH115" s="81">
        <f>IF('C-MNS'!AH115="NS",100,IF('C-MNS'!AH115="N",10,IF('C-MNS'!AH115="c",1,0)))</f>
        <v>0</v>
      </c>
      <c r="AI115" s="81">
        <f>IF('C-MNS'!AI115="NS",100,IF('C-MNS'!AI115="N",10,IF('C-MNS'!AI115="c",1,0)))</f>
        <v>0</v>
      </c>
      <c r="AJ115" s="81">
        <f>IF('C-MNS'!AJ115="NS",100,IF('C-MNS'!AJ115="N",10,IF('C-MNS'!AJ115="c",1,0)))</f>
        <v>0</v>
      </c>
      <c r="AK115" s="81">
        <f>IF('C-MNS'!AK115="NS",100,IF('C-MNS'!AK115="N",10,IF('C-MNS'!AK115="c",1,0)))</f>
        <v>0</v>
      </c>
      <c r="AL115" s="81">
        <f>IF('C-MNS'!AL115="NS",100,IF('C-MNS'!AL115="N",10,IF('C-MNS'!AL115="c",1,0)))</f>
        <v>0</v>
      </c>
      <c r="AM115" s="81">
        <f>IF('C-MNS'!AM115="NS",100,IF('C-MNS'!AM115="N",10,IF('C-MNS'!AM115="c",1,0)))</f>
        <v>0</v>
      </c>
      <c r="AN115" s="81">
        <f>IF('C-MNS'!AN115="NS",100,IF('C-MNS'!AN115="N",10,IF('C-MNS'!AN115="c",1,0)))</f>
        <v>0</v>
      </c>
      <c r="AO115" s="81">
        <f>IF('C-MNS'!AO115="NS",100,IF('C-MNS'!AO115="N",10,IF('C-MNS'!AO115="c",1,0)))</f>
        <v>0</v>
      </c>
      <c r="AP115" s="81">
        <f>IF('C-MNS'!AP115="NS",100,IF('C-MNS'!AP115="N",10,IF('C-MNS'!AP115="c",1,0)))</f>
        <v>0</v>
      </c>
      <c r="AQ115" s="81">
        <f>IF('C-MNS'!AQ115="NS",100,IF('C-MNS'!AQ115="N",10,IF('C-MNS'!AQ115="c",1,0)))</f>
        <v>0</v>
      </c>
      <c r="AR115" s="81">
        <f>IF('C-MNS'!AR115="NS",100,IF('C-MNS'!AR115="N",10,IF('C-MNS'!AR115="c",1,0)))</f>
        <v>0</v>
      </c>
      <c r="AS115" s="81">
        <f>IF('C-MNS'!AS115="NS",100,IF('C-MNS'!AS115="N",10,IF('C-MNS'!AS115="c",1,0)))</f>
        <v>1</v>
      </c>
      <c r="AT115" s="81">
        <f>IF('C-MNS'!AT115="NS",100,IF('C-MNS'!AT115="N",10,IF('C-MNS'!AT115="c",1,0)))</f>
        <v>0</v>
      </c>
      <c r="AU115" s="81">
        <f>IF('C-MNS'!AU115="NS",100,IF('C-MNS'!AU115="N",10,IF('C-MNS'!AU115="c",1,0)))</f>
        <v>0</v>
      </c>
      <c r="AV115" s="81">
        <f>IF('C-MNS'!AV115="NS",100,IF('C-MNS'!AV115="N",10,IF('C-MNS'!AV115="c",1,0)))</f>
        <v>0</v>
      </c>
      <c r="AW115" s="81">
        <f>IF('C-MNS'!AW115="NS",100,IF('C-MNS'!AW115="N",10,IF('C-MNS'!AW115="c",1,0)))</f>
        <v>0</v>
      </c>
      <c r="AX115" s="81">
        <f>IF('C-MNS'!AX115="NS",100,IF('C-MNS'!AX115="N",10,IF('C-MNS'!AX115="c",1,0)))</f>
        <v>0</v>
      </c>
      <c r="AY115" s="81">
        <f>IF('C-MNS'!AY115="NS",100,IF('C-MNS'!AY115="N",10,IF('C-MNS'!AY115="c",1,0)))</f>
        <v>0</v>
      </c>
      <c r="AZ115" s="91">
        <f t="shared" si="3"/>
        <v>1</v>
      </c>
      <c r="BA115" s="91">
        <f t="shared" si="0"/>
        <v>0</v>
      </c>
      <c r="BB115" s="91">
        <f t="shared" si="1"/>
        <v>0</v>
      </c>
      <c r="BC115" s="91">
        <f t="shared" si="2"/>
        <v>1</v>
      </c>
    </row>
    <row r="116" spans="1:55" ht="15.75" customHeight="1">
      <c r="A116" s="526"/>
      <c r="B116" s="458"/>
      <c r="C116" s="458"/>
      <c r="D116" s="519"/>
      <c r="E116" s="96" t="s">
        <v>377</v>
      </c>
      <c r="F116" s="23" t="s">
        <v>517</v>
      </c>
      <c r="G116" s="81">
        <f>IF('C-MNS'!G116="NS",100,IF('C-MNS'!G116="N",10,IF('C-MNS'!G116="c",1,0)))</f>
        <v>0</v>
      </c>
      <c r="H116" s="81">
        <f>IF('C-MNS'!H116="NS",100,IF('C-MNS'!H116="N",10,IF('C-MNS'!H116="c",1,0)))</f>
        <v>0</v>
      </c>
      <c r="I116" s="81">
        <f>IF('C-MNS'!I116="NS",100,IF('C-MNS'!I116="N",10,IF('C-MNS'!I116="c",1,0)))</f>
        <v>0</v>
      </c>
      <c r="J116" s="81">
        <f>IF('C-MNS'!J116="NS",100,IF('C-MNS'!J116="N",10,IF('C-MNS'!J116="c",1,0)))</f>
        <v>0</v>
      </c>
      <c r="K116" s="81">
        <f>IF('C-MNS'!K116="NS",100,IF('C-MNS'!K116="N",10,IF('C-MNS'!K116="c",1,0)))</f>
        <v>0</v>
      </c>
      <c r="L116" s="81">
        <f>IF('C-MNS'!L116="NS",100,IF('C-MNS'!L116="N",10,IF('C-MNS'!L116="c",1,0)))</f>
        <v>0</v>
      </c>
      <c r="M116" s="81">
        <f>IF('C-MNS'!M116="NS",100,IF('C-MNS'!M116="N",10,IF('C-MNS'!M116="c",1,0)))</f>
        <v>0</v>
      </c>
      <c r="N116" s="81">
        <f>IF('C-MNS'!N116="NS",100,IF('C-MNS'!N116="N",10,IF('C-MNS'!N116="c",1,0)))</f>
        <v>0</v>
      </c>
      <c r="O116" s="81">
        <f>IF('C-MNS'!O116="NS",100,IF('C-MNS'!O116="N",10,IF('C-MNS'!O116="c",1,0)))</f>
        <v>0</v>
      </c>
      <c r="P116" s="81">
        <f>IF('C-MNS'!P116="NS",100,IF('C-MNS'!P116="N",10,IF('C-MNS'!P116="c",1,0)))</f>
        <v>0</v>
      </c>
      <c r="Q116" s="81">
        <f>IF('C-MNS'!Q116="NS",100,IF('C-MNS'!Q116="N",10,IF('C-MNS'!Q116="c",1,0)))</f>
        <v>0</v>
      </c>
      <c r="R116" s="81">
        <f>IF('C-MNS'!R116="NS",100,IF('C-MNS'!R116="N",10,IF('C-MNS'!R116="c",1,0)))</f>
        <v>0</v>
      </c>
      <c r="S116" s="81">
        <f>IF('C-MNS'!S116="NS",100,IF('C-MNS'!S116="N",10,IF('C-MNS'!S116="c",1,0)))</f>
        <v>0</v>
      </c>
      <c r="T116" s="81">
        <f>IF('C-MNS'!T116="NS",100,IF('C-MNS'!T116="N",10,IF('C-MNS'!T116="c",1,0)))</f>
        <v>0</v>
      </c>
      <c r="U116" s="81">
        <f>IF('C-MNS'!U116="NS",100,IF('C-MNS'!U116="N",10,IF('C-MNS'!U116="c",1,0)))</f>
        <v>0</v>
      </c>
      <c r="V116" s="81">
        <f>IF('C-MNS'!V116="NS",100,IF('C-MNS'!V116="N",10,IF('C-MNS'!V116="c",1,0)))</f>
        <v>0</v>
      </c>
      <c r="W116" s="81">
        <f>IF('C-MNS'!W116="NS",100,IF('C-MNS'!W116="N",10,IF('C-MNS'!W116="c",1,0)))</f>
        <v>0</v>
      </c>
      <c r="X116" s="81">
        <f>IF('C-MNS'!X116="NS",100,IF('C-MNS'!X116="N",10,IF('C-MNS'!X116="c",1,0)))</f>
        <v>0</v>
      </c>
      <c r="Y116" s="81">
        <f>IF('C-MNS'!Y116="NS",100,IF('C-MNS'!Y116="N",10,IF('C-MNS'!Y116="c",1,0)))</f>
        <v>0</v>
      </c>
      <c r="Z116" s="81">
        <f>IF('C-MNS'!Z116="NS",100,IF('C-MNS'!Z116="N",10,IF('C-MNS'!Z116="c",1,0)))</f>
        <v>0</v>
      </c>
      <c r="AA116" s="81">
        <f>IF('C-MNS'!AA116="NS",100,IF('C-MNS'!AA116="N",10,IF('C-MNS'!AA116="c",1,0)))</f>
        <v>0</v>
      </c>
      <c r="AB116" s="81">
        <f>IF('C-MNS'!AB116="NS",100,IF('C-MNS'!AB116="N",10,IF('C-MNS'!AB116="c",1,0)))</f>
        <v>0</v>
      </c>
      <c r="AC116" s="81">
        <f>IF('C-MNS'!AC116="NS",100,IF('C-MNS'!AC116="N",10,IF('C-MNS'!AC116="c",1,0)))</f>
        <v>0</v>
      </c>
      <c r="AD116" s="81">
        <f>IF('C-MNS'!AD116="NS",100,IF('C-MNS'!AD116="N",10,IF('C-MNS'!AD116="c",1,0)))</f>
        <v>0</v>
      </c>
      <c r="AE116" s="81">
        <f>IF('C-MNS'!AE116="NS",100,IF('C-MNS'!AE116="N",10,IF('C-MNS'!AE116="c",1,0)))</f>
        <v>0</v>
      </c>
      <c r="AF116" s="81">
        <f>IF('C-MNS'!AF116="NS",100,IF('C-MNS'!AF116="N",10,IF('C-MNS'!AF116="c",1,0)))</f>
        <v>0</v>
      </c>
      <c r="AG116" s="81">
        <f>IF('C-MNS'!AG116="NS",100,IF('C-MNS'!AG116="N",10,IF('C-MNS'!AG116="c",1,0)))</f>
        <v>0</v>
      </c>
      <c r="AH116" s="81">
        <f>IF('C-MNS'!AH116="NS",100,IF('C-MNS'!AH116="N",10,IF('C-MNS'!AH116="c",1,0)))</f>
        <v>0</v>
      </c>
      <c r="AI116" s="81">
        <f>IF('C-MNS'!AI116="NS",100,IF('C-MNS'!AI116="N",10,IF('C-MNS'!AI116="c",1,0)))</f>
        <v>0</v>
      </c>
      <c r="AJ116" s="81">
        <f>IF('C-MNS'!AJ116="NS",100,IF('C-MNS'!AJ116="N",10,IF('C-MNS'!AJ116="c",1,0)))</f>
        <v>0</v>
      </c>
      <c r="AK116" s="81">
        <f>IF('C-MNS'!AK116="NS",100,IF('C-MNS'!AK116="N",10,IF('C-MNS'!AK116="c",1,0)))</f>
        <v>0</v>
      </c>
      <c r="AL116" s="81">
        <f>IF('C-MNS'!AL116="NS",100,IF('C-MNS'!AL116="N",10,IF('C-MNS'!AL116="c",1,0)))</f>
        <v>0</v>
      </c>
      <c r="AM116" s="81">
        <f>IF('C-MNS'!AM116="NS",100,IF('C-MNS'!AM116="N",10,IF('C-MNS'!AM116="c",1,0)))</f>
        <v>0</v>
      </c>
      <c r="AN116" s="81">
        <f>IF('C-MNS'!AN116="NS",100,IF('C-MNS'!AN116="N",10,IF('C-MNS'!AN116="c",1,0)))</f>
        <v>0</v>
      </c>
      <c r="AO116" s="81">
        <f>IF('C-MNS'!AO116="NS",100,IF('C-MNS'!AO116="N",10,IF('C-MNS'!AO116="c",1,0)))</f>
        <v>0</v>
      </c>
      <c r="AP116" s="81">
        <f>IF('C-MNS'!AP116="NS",100,IF('C-MNS'!AP116="N",10,IF('C-MNS'!AP116="c",1,0)))</f>
        <v>0</v>
      </c>
      <c r="AQ116" s="81">
        <f>IF('C-MNS'!AQ116="NS",100,IF('C-MNS'!AQ116="N",10,IF('C-MNS'!AQ116="c",1,0)))</f>
        <v>0</v>
      </c>
      <c r="AR116" s="81">
        <f>IF('C-MNS'!AR116="NS",100,IF('C-MNS'!AR116="N",10,IF('C-MNS'!AR116="c",1,0)))</f>
        <v>0</v>
      </c>
      <c r="AS116" s="81">
        <f>IF('C-MNS'!AS116="NS",100,IF('C-MNS'!AS116="N",10,IF('C-MNS'!AS116="c",1,0)))</f>
        <v>1</v>
      </c>
      <c r="AT116" s="81">
        <f>IF('C-MNS'!AT116="NS",100,IF('C-MNS'!AT116="N",10,IF('C-MNS'!AT116="c",1,0)))</f>
        <v>0</v>
      </c>
      <c r="AU116" s="81">
        <f>IF('C-MNS'!AU116="NS",100,IF('C-MNS'!AU116="N",10,IF('C-MNS'!AU116="c",1,0)))</f>
        <v>0</v>
      </c>
      <c r="AV116" s="81">
        <f>IF('C-MNS'!AV116="NS",100,IF('C-MNS'!AV116="N",10,IF('C-MNS'!AV116="c",1,0)))</f>
        <v>0</v>
      </c>
      <c r="AW116" s="81">
        <f>IF('C-MNS'!AW116="NS",100,IF('C-MNS'!AW116="N",10,IF('C-MNS'!AW116="c",1,0)))</f>
        <v>0</v>
      </c>
      <c r="AX116" s="81">
        <f>IF('C-MNS'!AX116="NS",100,IF('C-MNS'!AX116="N",10,IF('C-MNS'!AX116="c",1,0)))</f>
        <v>0</v>
      </c>
      <c r="AY116" s="81">
        <f>IF('C-MNS'!AY116="NS",100,IF('C-MNS'!AY116="N",10,IF('C-MNS'!AY116="c",1,0)))</f>
        <v>0</v>
      </c>
      <c r="AZ116" s="91">
        <f t="shared" si="3"/>
        <v>1</v>
      </c>
      <c r="BA116" s="91">
        <f t="shared" si="0"/>
        <v>0</v>
      </c>
      <c r="BB116" s="91">
        <f t="shared" si="1"/>
        <v>0</v>
      </c>
      <c r="BC116" s="91">
        <f t="shared" si="2"/>
        <v>1</v>
      </c>
    </row>
    <row r="117" spans="1:55" ht="15.75" customHeight="1">
      <c r="A117" s="128"/>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c r="AT117" s="128"/>
      <c r="AU117" s="128"/>
      <c r="AV117" s="128"/>
      <c r="AW117" s="128"/>
      <c r="AX117" s="128"/>
      <c r="AY117" s="128"/>
      <c r="AZ117" s="128"/>
      <c r="BA117" s="128"/>
      <c r="BB117" s="128"/>
      <c r="BC117" s="128"/>
    </row>
    <row r="118" spans="1:55" ht="15.75" customHeight="1">
      <c r="A118" s="128"/>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28"/>
      <c r="AM118" s="128"/>
      <c r="AN118" s="128"/>
      <c r="AO118" s="128"/>
      <c r="AP118" s="128"/>
      <c r="AQ118" s="128"/>
      <c r="AR118" s="128"/>
      <c r="AS118" s="128"/>
      <c r="AT118" s="128"/>
      <c r="AU118" s="128"/>
      <c r="AV118" s="128"/>
      <c r="AW118" s="128"/>
      <c r="AX118" s="128"/>
      <c r="AY118" s="128"/>
      <c r="AZ118" s="128"/>
      <c r="BA118" s="128"/>
      <c r="BB118" s="128"/>
      <c r="BC118" s="128"/>
    </row>
    <row r="119" spans="1:55" ht="15.75" customHeight="1">
      <c r="A119" s="128"/>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28"/>
      <c r="AX119" s="128"/>
      <c r="AY119" s="128"/>
      <c r="AZ119" s="128"/>
      <c r="BA119" s="128"/>
      <c r="BB119" s="128"/>
      <c r="BC119" s="128"/>
    </row>
    <row r="120" spans="1:55" ht="15.75" customHeight="1">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c r="AU120" s="128"/>
      <c r="AV120" s="128"/>
      <c r="AW120" s="128"/>
      <c r="AX120" s="128"/>
      <c r="AY120" s="128"/>
      <c r="AZ120" s="128"/>
      <c r="BA120" s="128"/>
      <c r="BB120" s="128"/>
      <c r="BC120" s="128"/>
    </row>
    <row r="121" spans="1:55" ht="15.75" customHeight="1">
      <c r="A121" s="128"/>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c r="AX121" s="128"/>
      <c r="AY121" s="128"/>
      <c r="AZ121" s="128"/>
      <c r="BA121" s="128"/>
      <c r="BB121" s="128"/>
      <c r="BC121" s="128"/>
    </row>
    <row r="122" spans="1:55" ht="15.75" customHeight="1">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c r="AX122" s="128"/>
      <c r="AY122" s="128"/>
      <c r="AZ122" s="128"/>
      <c r="BA122" s="128"/>
      <c r="BB122" s="128"/>
      <c r="BC122" s="128"/>
    </row>
    <row r="123" spans="1:55" ht="15.75" customHeight="1">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28"/>
      <c r="AX123" s="128"/>
      <c r="AY123" s="128"/>
      <c r="AZ123" s="128"/>
      <c r="BA123" s="128"/>
      <c r="BB123" s="128"/>
      <c r="BC123" s="128"/>
    </row>
    <row r="124" spans="1:55" ht="15.75" customHeight="1">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c r="AT124" s="128"/>
      <c r="AU124" s="128"/>
      <c r="AV124" s="128"/>
      <c r="AW124" s="128"/>
      <c r="AX124" s="128"/>
      <c r="AY124" s="128"/>
      <c r="AZ124" s="128"/>
      <c r="BA124" s="128"/>
      <c r="BB124" s="128"/>
      <c r="BC124" s="128"/>
    </row>
    <row r="125" spans="1:55" ht="15.75" customHeight="1">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c r="AM125" s="128"/>
      <c r="AN125" s="128"/>
      <c r="AO125" s="128"/>
      <c r="AP125" s="128"/>
      <c r="AQ125" s="128"/>
      <c r="AR125" s="128"/>
      <c r="AS125" s="128"/>
      <c r="AT125" s="128"/>
      <c r="AU125" s="128"/>
      <c r="AV125" s="128"/>
      <c r="AW125" s="128"/>
      <c r="AX125" s="128"/>
      <c r="AY125" s="128"/>
      <c r="AZ125" s="128"/>
      <c r="BA125" s="128"/>
      <c r="BB125" s="128"/>
      <c r="BC125" s="128"/>
    </row>
    <row r="126" spans="1:55" ht="15.75" customHeight="1">
      <c r="A126" s="128"/>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c r="AG126" s="128"/>
      <c r="AH126" s="128"/>
      <c r="AI126" s="128"/>
      <c r="AJ126" s="128"/>
      <c r="AK126" s="128"/>
      <c r="AL126" s="128"/>
      <c r="AM126" s="128"/>
      <c r="AN126" s="128"/>
      <c r="AO126" s="128"/>
      <c r="AP126" s="128"/>
      <c r="AQ126" s="128"/>
      <c r="AR126" s="128"/>
      <c r="AS126" s="128"/>
      <c r="AT126" s="128"/>
      <c r="AU126" s="128"/>
      <c r="AV126" s="128"/>
      <c r="AW126" s="128"/>
      <c r="AX126" s="128"/>
      <c r="AY126" s="128"/>
      <c r="AZ126" s="128"/>
      <c r="BA126" s="128"/>
      <c r="BB126" s="128"/>
      <c r="BC126" s="128"/>
    </row>
    <row r="127" spans="1:55" ht="15.75" customHeight="1">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8"/>
      <c r="AM127" s="128"/>
      <c r="AN127" s="128"/>
      <c r="AO127" s="128"/>
      <c r="AP127" s="128"/>
      <c r="AQ127" s="128"/>
      <c r="AR127" s="128"/>
      <c r="AS127" s="128"/>
      <c r="AT127" s="128"/>
      <c r="AU127" s="128"/>
      <c r="AV127" s="128"/>
      <c r="AW127" s="128"/>
      <c r="AX127" s="128"/>
      <c r="AY127" s="128"/>
      <c r="AZ127" s="128"/>
      <c r="BA127" s="128"/>
      <c r="BB127" s="128"/>
      <c r="BC127" s="128"/>
    </row>
    <row r="128" spans="1:55" ht="15.75" customHeight="1">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28"/>
      <c r="AM128" s="128"/>
      <c r="AN128" s="128"/>
      <c r="AO128" s="128"/>
      <c r="AP128" s="128"/>
      <c r="AQ128" s="128"/>
      <c r="AR128" s="128"/>
      <c r="AS128" s="128"/>
      <c r="AT128" s="128"/>
      <c r="AU128" s="128"/>
      <c r="AV128" s="128"/>
      <c r="AW128" s="128"/>
      <c r="AX128" s="128"/>
      <c r="AY128" s="128"/>
      <c r="AZ128" s="128"/>
      <c r="BA128" s="128"/>
      <c r="BB128" s="128"/>
      <c r="BC128" s="128"/>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0">
    <mergeCell ref="C90:C92"/>
    <mergeCell ref="D90:D92"/>
    <mergeCell ref="C93:C95"/>
    <mergeCell ref="D93:D95"/>
    <mergeCell ref="B96:B104"/>
    <mergeCell ref="C96:C98"/>
    <mergeCell ref="D96:D98"/>
    <mergeCell ref="C99:C101"/>
    <mergeCell ref="D99:D101"/>
    <mergeCell ref="C102:C104"/>
    <mergeCell ref="D102:D104"/>
    <mergeCell ref="B111:B116"/>
    <mergeCell ref="C111:C113"/>
    <mergeCell ref="C114:C116"/>
    <mergeCell ref="D111:D113"/>
    <mergeCell ref="D114:D116"/>
    <mergeCell ref="G4:I4"/>
    <mergeCell ref="J4:L4"/>
    <mergeCell ref="A5:A116"/>
    <mergeCell ref="C5:D5"/>
    <mergeCell ref="E5:F5"/>
    <mergeCell ref="D6:D8"/>
    <mergeCell ref="D9:D11"/>
    <mergeCell ref="D69:D71"/>
    <mergeCell ref="C72:C74"/>
    <mergeCell ref="D72:D74"/>
    <mergeCell ref="C75:C77"/>
    <mergeCell ref="D75:D77"/>
    <mergeCell ref="C78:C80"/>
    <mergeCell ref="D78:D80"/>
    <mergeCell ref="B81:B89"/>
    <mergeCell ref="C81:C83"/>
    <mergeCell ref="C84:C86"/>
    <mergeCell ref="C87:C89"/>
    <mergeCell ref="D81:D83"/>
    <mergeCell ref="B105:B110"/>
    <mergeCell ref="C105:C107"/>
    <mergeCell ref="C108:C110"/>
    <mergeCell ref="D105:D107"/>
    <mergeCell ref="D108:D110"/>
    <mergeCell ref="B51:B59"/>
    <mergeCell ref="C51:C53"/>
    <mergeCell ref="C54:C56"/>
    <mergeCell ref="C57:C59"/>
    <mergeCell ref="D51:D53"/>
    <mergeCell ref="D54:D56"/>
    <mergeCell ref="B69:B80"/>
    <mergeCell ref="C69:C71"/>
    <mergeCell ref="D57:D59"/>
    <mergeCell ref="B60:B68"/>
    <mergeCell ref="C60:C62"/>
    <mergeCell ref="D60:D62"/>
    <mergeCell ref="C63:C65"/>
    <mergeCell ref="D63:D65"/>
    <mergeCell ref="C66:C68"/>
    <mergeCell ref="D66:D68"/>
    <mergeCell ref="D84:D86"/>
    <mergeCell ref="D87:D89"/>
    <mergeCell ref="B90:B95"/>
    <mergeCell ref="B33:B41"/>
    <mergeCell ref="C33:C35"/>
    <mergeCell ref="C36:C38"/>
    <mergeCell ref="C39:C41"/>
    <mergeCell ref="D33:D35"/>
    <mergeCell ref="D36:D38"/>
    <mergeCell ref="D39:D41"/>
    <mergeCell ref="B42:B50"/>
    <mergeCell ref="C42:C44"/>
    <mergeCell ref="D42:D44"/>
    <mergeCell ref="C45:C47"/>
    <mergeCell ref="D45:D47"/>
    <mergeCell ref="C48:C50"/>
    <mergeCell ref="D48:D50"/>
    <mergeCell ref="C24:C26"/>
    <mergeCell ref="D24:D26"/>
    <mergeCell ref="B27:B32"/>
    <mergeCell ref="C27:C29"/>
    <mergeCell ref="C30:C32"/>
    <mergeCell ref="D27:D29"/>
    <mergeCell ref="D30:D32"/>
    <mergeCell ref="B6:B11"/>
    <mergeCell ref="B12:B26"/>
    <mergeCell ref="C9:C11"/>
    <mergeCell ref="C12:C14"/>
    <mergeCell ref="D12:D14"/>
    <mergeCell ref="C15:C17"/>
    <mergeCell ref="D15:D17"/>
    <mergeCell ref="C18:C20"/>
    <mergeCell ref="D18:D20"/>
    <mergeCell ref="C21:C23"/>
    <mergeCell ref="D21:D23"/>
    <mergeCell ref="G1:AY1"/>
    <mergeCell ref="G2:AP2"/>
    <mergeCell ref="AT2:AV4"/>
    <mergeCell ref="AW2:AY4"/>
    <mergeCell ref="G3:U3"/>
    <mergeCell ref="V3:AA3"/>
    <mergeCell ref="AB3:AM3"/>
    <mergeCell ref="AK4:AM4"/>
    <mergeCell ref="C6:C8"/>
    <mergeCell ref="AQ2:AS4"/>
    <mergeCell ref="AN3:AP4"/>
    <mergeCell ref="M4:O4"/>
    <mergeCell ref="P4:R4"/>
    <mergeCell ref="S4:U4"/>
    <mergeCell ref="V4:X4"/>
    <mergeCell ref="Y4:AA4"/>
    <mergeCell ref="AB4:AD4"/>
    <mergeCell ref="AE4:AG4"/>
    <mergeCell ref="AH4:AJ4"/>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04F0351B599E408F84D70ECE01E6B8" ma:contentTypeVersion="2" ma:contentTypeDescription="Creare un nuovo documento." ma:contentTypeScope="" ma:versionID="3ac2983f7ec0d02b07354f2bf8f87dbd">
  <xsd:schema xmlns:xsd="http://www.w3.org/2001/XMLSchema" xmlns:xs="http://www.w3.org/2001/XMLSchema" xmlns:p="http://schemas.microsoft.com/office/2006/metadata/properties" xmlns:ns2="06dcba5e-e563-4483-a478-3fde0f69dfb2" targetNamespace="http://schemas.microsoft.com/office/2006/metadata/properties" ma:root="true" ma:fieldsID="53e926f8e6d0a0894acebd85f56b88ad" ns2:_="">
    <xsd:import namespace="06dcba5e-e563-4483-a478-3fde0f69dfb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dcba5e-e563-4483-a478-3fde0f69df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D7AAC7-2881-4768-A068-0963937DD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dcba5e-e563-4483-a478-3fde0f69df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5E33DD-3537-4F57-8CF8-6E90C65C3451}">
  <ds:schemaRef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purl.org/dc/terms/"/>
    <ds:schemaRef ds:uri="http://www.w3.org/XML/1998/namespace"/>
    <ds:schemaRef ds:uri="http://schemas.openxmlformats.org/package/2006/metadata/core-properties"/>
    <ds:schemaRef ds:uri="06dcba5e-e563-4483-a478-3fde0f69dfb2"/>
  </ds:schemaRefs>
</ds:datastoreItem>
</file>

<file path=customXml/itemProps3.xml><?xml version="1.0" encoding="utf-8"?>
<ds:datastoreItem xmlns:ds="http://schemas.openxmlformats.org/officeDocument/2006/customXml" ds:itemID="{C487B32E-F515-4BB2-BB4D-7A25FAE83B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8</vt:i4>
      </vt:variant>
    </vt:vector>
  </HeadingPairs>
  <TitlesOfParts>
    <vt:vector size="8" baseType="lpstr">
      <vt:lpstr>A51_TI1</vt:lpstr>
      <vt:lpstr>PEV</vt:lpstr>
      <vt:lpstr>C</vt:lpstr>
      <vt:lpstr>MNS</vt:lpstr>
      <vt:lpstr>SINTESI</vt:lpstr>
      <vt:lpstr>C-MNS</vt:lpstr>
      <vt:lpstr>Valut_LivelliPerf</vt:lpstr>
      <vt:lpstr>Perf_potenziale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Carlotta</dc:creator>
  <cp:keywords/>
  <dc:description/>
  <cp:lastModifiedBy>Eva Trasforini</cp:lastModifiedBy>
  <cp:revision/>
  <dcterms:created xsi:type="dcterms:W3CDTF">2015-06-05T18:19:34Z</dcterms:created>
  <dcterms:modified xsi:type="dcterms:W3CDTF">2021-03-24T17:34:41Z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0x0101008F04F0351B599E408F84D70ECE01E6B8</vt:lpwstr>
  </property>
</Properties>
</file>